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1840" windowHeight="12330"/>
  </bookViews>
  <sheets>
    <sheet name="1,2 неделя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B18" i="1" l="1"/>
  <c r="GB26" i="1"/>
  <c r="BG28" i="1" l="1"/>
  <c r="BG35" i="1"/>
  <c r="BJ28" i="1" l="1"/>
  <c r="CL28" i="1" s="1"/>
  <c r="CM28" i="1" s="1"/>
  <c r="EZ28" i="1"/>
  <c r="FA28" i="1" s="1"/>
  <c r="EV28" i="1"/>
  <c r="EW28" i="1" s="1"/>
  <c r="EN28" i="1"/>
  <c r="DK28" i="1"/>
  <c r="DL28" i="1" s="1"/>
  <c r="DG28" i="1"/>
  <c r="DH28" i="1" s="1"/>
  <c r="CY28" i="1"/>
  <c r="BH28" i="1"/>
  <c r="BV28" i="1"/>
  <c r="BW28" i="1" s="1"/>
  <c r="BR28" i="1"/>
  <c r="BS28" i="1" s="1"/>
  <c r="CT28" i="1" l="1"/>
  <c r="CU28" i="1" s="1"/>
  <c r="CH28" i="1"/>
  <c r="CI28" i="1" s="1"/>
  <c r="BL28" i="1"/>
  <c r="BM28" i="1" s="1"/>
  <c r="CB28" i="1"/>
  <c r="CC28" i="1" s="1"/>
  <c r="BT28" i="1"/>
  <c r="BU28" i="1" s="1"/>
  <c r="BP28" i="1"/>
  <c r="BQ28" i="1" s="1"/>
  <c r="BZ28" i="1"/>
  <c r="CA28" i="1" s="1"/>
  <c r="CP28" i="1"/>
  <c r="CQ28" i="1" s="1"/>
  <c r="CR28" i="1"/>
  <c r="CS28" i="1" s="1"/>
  <c r="EK28" i="1"/>
  <c r="EL28" i="1" s="1"/>
  <c r="EI28" i="1"/>
  <c r="EJ28" i="1" s="1"/>
  <c r="EG28" i="1"/>
  <c r="EH28" i="1" s="1"/>
  <c r="EE28" i="1"/>
  <c r="EF28" i="1" s="1"/>
  <c r="EC28" i="1"/>
  <c r="ED28" i="1" s="1"/>
  <c r="EA28" i="1"/>
  <c r="EB28" i="1" s="1"/>
  <c r="DY28" i="1"/>
  <c r="DZ28" i="1" s="1"/>
  <c r="DW28" i="1"/>
  <c r="DX28" i="1" s="1"/>
  <c r="DU28" i="1"/>
  <c r="DV28" i="1" s="1"/>
  <c r="DS28" i="1"/>
  <c r="DT28" i="1" s="1"/>
  <c r="DQ28" i="1"/>
  <c r="DR28" i="1" s="1"/>
  <c r="DO28" i="1"/>
  <c r="DP28" i="1" s="1"/>
  <c r="DM28" i="1"/>
  <c r="DN28" i="1" s="1"/>
  <c r="DI28" i="1"/>
  <c r="DJ28" i="1" s="1"/>
  <c r="DE28" i="1"/>
  <c r="DF28" i="1" s="1"/>
  <c r="DC28" i="1"/>
  <c r="DD28" i="1" s="1"/>
  <c r="DA28" i="1"/>
  <c r="DB28" i="1" s="1"/>
  <c r="BX28" i="1"/>
  <c r="BY28" i="1" s="1"/>
  <c r="BN28" i="1"/>
  <c r="BO28" i="1" s="1"/>
  <c r="CF28" i="1"/>
  <c r="CG28" i="1" s="1"/>
  <c r="CN28" i="1"/>
  <c r="CO28" i="1" s="1"/>
  <c r="CV28" i="1"/>
  <c r="CW28" i="1" s="1"/>
  <c r="CJ28" i="1"/>
  <c r="CK28" i="1" s="1"/>
  <c r="CD28" i="1"/>
  <c r="CE28" i="1" s="1"/>
  <c r="FZ28" i="1"/>
  <c r="GA28" i="1" s="1"/>
  <c r="FX28" i="1"/>
  <c r="FY28" i="1" s="1"/>
  <c r="FP28" i="1"/>
  <c r="FQ28" i="1" s="1"/>
  <c r="FN28" i="1"/>
  <c r="FO28" i="1" s="1"/>
  <c r="FL28" i="1"/>
  <c r="FM28" i="1" s="1"/>
  <c r="FJ28" i="1"/>
  <c r="FK28" i="1" s="1"/>
  <c r="FV28" i="1"/>
  <c r="FW28" i="1" s="1"/>
  <c r="FT28" i="1"/>
  <c r="FU28" i="1" s="1"/>
  <c r="FR28" i="1"/>
  <c r="FS28" i="1" s="1"/>
  <c r="FH28" i="1"/>
  <c r="FI28" i="1" s="1"/>
  <c r="FF28" i="1"/>
  <c r="FG28" i="1" s="1"/>
  <c r="FD28" i="1"/>
  <c r="FE28" i="1" s="1"/>
  <c r="FB28" i="1"/>
  <c r="FC28" i="1" s="1"/>
  <c r="EX28" i="1"/>
  <c r="EY28" i="1" s="1"/>
  <c r="ET28" i="1"/>
  <c r="EU28" i="1" s="1"/>
  <c r="EP28" i="1"/>
  <c r="EQ28" i="1" s="1"/>
  <c r="ER28" i="1"/>
  <c r="ES28" i="1" s="1"/>
  <c r="CU35" i="1"/>
  <c r="CS35" i="1"/>
  <c r="CQ35" i="1"/>
  <c r="CO35" i="1"/>
  <c r="CM35" i="1"/>
  <c r="CK35" i="1"/>
  <c r="CI35" i="1"/>
  <c r="CG35" i="1"/>
  <c r="CE35" i="1"/>
  <c r="CC35" i="1"/>
  <c r="CA35" i="1"/>
  <c r="BY35" i="1"/>
  <c r="BW35" i="1"/>
  <c r="BU35" i="1"/>
  <c r="BS35" i="1"/>
  <c r="BQ35" i="1"/>
  <c r="BO35" i="1"/>
  <c r="BM35" i="1"/>
  <c r="CW35" i="1"/>
  <c r="BG16" i="1" l="1"/>
  <c r="BG5" i="1"/>
  <c r="BG6" i="1"/>
  <c r="BG7" i="1"/>
  <c r="BG8" i="1"/>
  <c r="BG9" i="1"/>
  <c r="BG10" i="1"/>
  <c r="BG11" i="1"/>
  <c r="BG12" i="1"/>
  <c r="BG13" i="1"/>
  <c r="BG14" i="1"/>
  <c r="BG15" i="1"/>
  <c r="BG17" i="1"/>
  <c r="BG18" i="1"/>
  <c r="BG19" i="1"/>
  <c r="BG20" i="1"/>
  <c r="BG21" i="1"/>
  <c r="BG22" i="1"/>
  <c r="BG23" i="1"/>
  <c r="BG24" i="1"/>
  <c r="BG25" i="1"/>
  <c r="BG26" i="1"/>
  <c r="BG27" i="1"/>
  <c r="BR26" i="1" l="1"/>
  <c r="BS26" i="1" s="1"/>
  <c r="EZ26" i="1"/>
  <c r="FA26" i="1" s="1"/>
  <c r="EV26" i="1"/>
  <c r="EW26" i="1" s="1"/>
  <c r="EN26" i="1"/>
  <c r="DK26" i="1"/>
  <c r="DL26" i="1" s="1"/>
  <c r="DG26" i="1"/>
  <c r="DH26" i="1" s="1"/>
  <c r="CY26" i="1"/>
  <c r="BR23" i="1"/>
  <c r="EZ23" i="1"/>
  <c r="FA23" i="1" s="1"/>
  <c r="EV23" i="1"/>
  <c r="EW23" i="1" s="1"/>
  <c r="EN23" i="1"/>
  <c r="DK23" i="1"/>
  <c r="DL23" i="1" s="1"/>
  <c r="DG23" i="1"/>
  <c r="DH23" i="1" s="1"/>
  <c r="CY23" i="1"/>
  <c r="BR20" i="1"/>
  <c r="EZ20" i="1"/>
  <c r="FA20" i="1" s="1"/>
  <c r="EV20" i="1"/>
  <c r="EW20" i="1" s="1"/>
  <c r="EN20" i="1"/>
  <c r="DK20" i="1"/>
  <c r="DL20" i="1" s="1"/>
  <c r="DG20" i="1"/>
  <c r="DH20" i="1" s="1"/>
  <c r="CY20" i="1"/>
  <c r="BR15" i="1"/>
  <c r="EZ15" i="1"/>
  <c r="FA15" i="1" s="1"/>
  <c r="EV15" i="1"/>
  <c r="EW15" i="1" s="1"/>
  <c r="EN15" i="1"/>
  <c r="DK15" i="1"/>
  <c r="DL15" i="1" s="1"/>
  <c r="CY15" i="1"/>
  <c r="DG15" i="1"/>
  <c r="DH15" i="1" s="1"/>
  <c r="BR10" i="1"/>
  <c r="EZ10" i="1"/>
  <c r="FA10" i="1" s="1"/>
  <c r="EV10" i="1"/>
  <c r="EW10" i="1" s="1"/>
  <c r="EN10" i="1"/>
  <c r="DK10" i="1"/>
  <c r="DL10" i="1" s="1"/>
  <c r="CY10" i="1"/>
  <c r="DG10" i="1"/>
  <c r="DH10" i="1" s="1"/>
  <c r="BR5" i="1"/>
  <c r="BS5" i="1" s="1"/>
  <c r="EZ5" i="1"/>
  <c r="FA5" i="1" s="1"/>
  <c r="EV5" i="1"/>
  <c r="EW5" i="1" s="1"/>
  <c r="EN5" i="1"/>
  <c r="DK5" i="1"/>
  <c r="DL5" i="1" s="1"/>
  <c r="DG5" i="1"/>
  <c r="DH5" i="1" s="1"/>
  <c r="CY5" i="1"/>
  <c r="BR21" i="1"/>
  <c r="BS21" i="1" s="1"/>
  <c r="EZ21" i="1"/>
  <c r="FA21" i="1" s="1"/>
  <c r="EV21" i="1"/>
  <c r="EW21" i="1" s="1"/>
  <c r="EN21" i="1"/>
  <c r="DK21" i="1"/>
  <c r="DL21" i="1" s="1"/>
  <c r="DG21" i="1"/>
  <c r="DH21" i="1" s="1"/>
  <c r="CY21" i="1"/>
  <c r="BR18" i="1"/>
  <c r="EZ18" i="1"/>
  <c r="FA18" i="1" s="1"/>
  <c r="EV18" i="1"/>
  <c r="EW18" i="1" s="1"/>
  <c r="EN18" i="1"/>
  <c r="DK18" i="1"/>
  <c r="DL18" i="1" s="1"/>
  <c r="DG18" i="1"/>
  <c r="DH18" i="1" s="1"/>
  <c r="CY18" i="1"/>
  <c r="BR14" i="1"/>
  <c r="EZ14" i="1"/>
  <c r="FA14" i="1" s="1"/>
  <c r="EV14" i="1"/>
  <c r="EW14" i="1" s="1"/>
  <c r="EN14" i="1"/>
  <c r="DK14" i="1"/>
  <c r="DL14" i="1" s="1"/>
  <c r="DG14" i="1"/>
  <c r="DH14" i="1" s="1"/>
  <c r="CY14" i="1"/>
  <c r="BR11" i="1"/>
  <c r="BS11" i="1" s="1"/>
  <c r="EZ11" i="1"/>
  <c r="FA11" i="1" s="1"/>
  <c r="EV11" i="1"/>
  <c r="EW11" i="1" s="1"/>
  <c r="EN11" i="1"/>
  <c r="DK11" i="1"/>
  <c r="DL11" i="1" s="1"/>
  <c r="DG11" i="1"/>
  <c r="DH11" i="1" s="1"/>
  <c r="CY11" i="1"/>
  <c r="BR8" i="1"/>
  <c r="EZ8" i="1"/>
  <c r="FA8" i="1" s="1"/>
  <c r="EV8" i="1"/>
  <c r="EW8" i="1" s="1"/>
  <c r="EN8" i="1"/>
  <c r="DK8" i="1"/>
  <c r="DL8" i="1" s="1"/>
  <c r="DG8" i="1"/>
  <c r="DH8" i="1" s="1"/>
  <c r="CY8" i="1"/>
  <c r="BR6" i="1"/>
  <c r="BS6" i="1" s="1"/>
  <c r="EZ6" i="1"/>
  <c r="FA6" i="1" s="1"/>
  <c r="EV6" i="1"/>
  <c r="EW6" i="1" s="1"/>
  <c r="EN6" i="1"/>
  <c r="DK6" i="1"/>
  <c r="DL6" i="1" s="1"/>
  <c r="CY6" i="1"/>
  <c r="DG6" i="1"/>
  <c r="DH6" i="1" s="1"/>
  <c r="BR27" i="1"/>
  <c r="EZ27" i="1"/>
  <c r="FA27" i="1" s="1"/>
  <c r="EV27" i="1"/>
  <c r="EW27" i="1" s="1"/>
  <c r="EN27" i="1"/>
  <c r="DK27" i="1"/>
  <c r="DL27" i="1" s="1"/>
  <c r="CY27" i="1"/>
  <c r="DG27" i="1"/>
  <c r="DH27" i="1" s="1"/>
  <c r="BR25" i="1"/>
  <c r="EZ25" i="1"/>
  <c r="FA25" i="1" s="1"/>
  <c r="EV25" i="1"/>
  <c r="EW25" i="1" s="1"/>
  <c r="EN25" i="1"/>
  <c r="DK25" i="1"/>
  <c r="DL25" i="1" s="1"/>
  <c r="DG25" i="1"/>
  <c r="DH25" i="1" s="1"/>
  <c r="CY25" i="1"/>
  <c r="BR24" i="1"/>
  <c r="EZ24" i="1"/>
  <c r="FA24" i="1" s="1"/>
  <c r="EV24" i="1"/>
  <c r="EW24" i="1" s="1"/>
  <c r="EN24" i="1"/>
  <c r="DK24" i="1"/>
  <c r="DL24" i="1" s="1"/>
  <c r="CY24" i="1"/>
  <c r="DG24" i="1"/>
  <c r="DH24" i="1" s="1"/>
  <c r="BR22" i="1"/>
  <c r="BS22" i="1" s="1"/>
  <c r="EZ22" i="1"/>
  <c r="FA22" i="1" s="1"/>
  <c r="EV22" i="1"/>
  <c r="EW22" i="1" s="1"/>
  <c r="EN22" i="1"/>
  <c r="DK22" i="1"/>
  <c r="DL22" i="1" s="1"/>
  <c r="DG22" i="1"/>
  <c r="DH22" i="1" s="1"/>
  <c r="CY22" i="1"/>
  <c r="BR19" i="1"/>
  <c r="EZ19" i="1"/>
  <c r="FA19" i="1" s="1"/>
  <c r="EV19" i="1"/>
  <c r="EW19" i="1" s="1"/>
  <c r="EN19" i="1"/>
  <c r="DK19" i="1"/>
  <c r="DL19" i="1" s="1"/>
  <c r="DG19" i="1"/>
  <c r="DH19" i="1" s="1"/>
  <c r="CY19" i="1"/>
  <c r="BR17" i="1"/>
  <c r="EZ17" i="1"/>
  <c r="FA17" i="1" s="1"/>
  <c r="EV17" i="1"/>
  <c r="EW17" i="1" s="1"/>
  <c r="EN17" i="1"/>
  <c r="DK17" i="1"/>
  <c r="DL17" i="1" s="1"/>
  <c r="CY17" i="1"/>
  <c r="DG17" i="1"/>
  <c r="DH17" i="1" s="1"/>
  <c r="BR13" i="1"/>
  <c r="BS13" i="1" s="1"/>
  <c r="EZ13" i="1"/>
  <c r="FA13" i="1" s="1"/>
  <c r="EV13" i="1"/>
  <c r="EW13" i="1" s="1"/>
  <c r="EN13" i="1"/>
  <c r="DK13" i="1"/>
  <c r="DL13" i="1" s="1"/>
  <c r="DG13" i="1"/>
  <c r="DH13" i="1" s="1"/>
  <c r="CY13" i="1"/>
  <c r="BR12" i="1"/>
  <c r="BS12" i="1" s="1"/>
  <c r="EZ12" i="1"/>
  <c r="FA12" i="1" s="1"/>
  <c r="EV12" i="1"/>
  <c r="EW12" i="1" s="1"/>
  <c r="EN12" i="1"/>
  <c r="DK12" i="1"/>
  <c r="DL12" i="1" s="1"/>
  <c r="DG12" i="1"/>
  <c r="DH12" i="1" s="1"/>
  <c r="CY12" i="1"/>
  <c r="BR9" i="1"/>
  <c r="EZ9" i="1"/>
  <c r="FA9" i="1" s="1"/>
  <c r="EV9" i="1"/>
  <c r="EW9" i="1" s="1"/>
  <c r="EN9" i="1"/>
  <c r="DK9" i="1"/>
  <c r="DL9" i="1" s="1"/>
  <c r="DG9" i="1"/>
  <c r="DH9" i="1" s="1"/>
  <c r="CY9" i="1"/>
  <c r="BR7" i="1"/>
  <c r="BS7" i="1" s="1"/>
  <c r="EZ7" i="1"/>
  <c r="FA7" i="1" s="1"/>
  <c r="EV7" i="1"/>
  <c r="EW7" i="1" s="1"/>
  <c r="EN7" i="1"/>
  <c r="DK7" i="1"/>
  <c r="DL7" i="1" s="1"/>
  <c r="DG7" i="1"/>
  <c r="DH7" i="1" s="1"/>
  <c r="CY7" i="1"/>
  <c r="EZ16" i="1"/>
  <c r="FA16" i="1" s="1"/>
  <c r="EV16" i="1"/>
  <c r="EW16" i="1" s="1"/>
  <c r="EN16" i="1"/>
  <c r="DK16" i="1"/>
  <c r="DL16" i="1" s="1"/>
  <c r="DG16" i="1"/>
  <c r="DH16" i="1" s="1"/>
  <c r="CY16" i="1"/>
  <c r="BJ16" i="1"/>
  <c r="BN16" i="1" s="1"/>
  <c r="BO16" i="1" s="1"/>
  <c r="BR16" i="1"/>
  <c r="BJ25" i="1"/>
  <c r="BT25" i="1" s="1"/>
  <c r="BU25" i="1" s="1"/>
  <c r="BV25" i="1"/>
  <c r="BW25" i="1" s="1"/>
  <c r="BS25" i="1"/>
  <c r="BH25" i="1"/>
  <c r="BJ24" i="1"/>
  <c r="BX24" i="1" s="1"/>
  <c r="BY24" i="1" s="1"/>
  <c r="BV24" i="1"/>
  <c r="BW24" i="1" s="1"/>
  <c r="BS24" i="1"/>
  <c r="BH24" i="1"/>
  <c r="BJ19" i="1"/>
  <c r="CV19" i="1" s="1"/>
  <c r="CW19" i="1" s="1"/>
  <c r="BV19" i="1"/>
  <c r="BS19" i="1"/>
  <c r="BH19" i="1"/>
  <c r="BJ12" i="1"/>
  <c r="BP12" i="1" s="1"/>
  <c r="BQ12" i="1" s="1"/>
  <c r="BV12" i="1"/>
  <c r="BH12" i="1"/>
  <c r="BJ7" i="1"/>
  <c r="CP7" i="1" s="1"/>
  <c r="CQ7" i="1" s="1"/>
  <c r="BV7" i="1"/>
  <c r="BW7" i="1" s="1"/>
  <c r="BH7" i="1"/>
  <c r="BZ16" i="1"/>
  <c r="CA16" i="1" s="1"/>
  <c r="BJ26" i="1"/>
  <c r="BV26" i="1"/>
  <c r="BW26" i="1" s="1"/>
  <c r="BH26" i="1"/>
  <c r="BJ23" i="1"/>
  <c r="CJ23" i="1" s="1"/>
  <c r="CK23" i="1" s="1"/>
  <c r="BV23" i="1"/>
  <c r="BW23" i="1" s="1"/>
  <c r="BS23" i="1"/>
  <c r="BH23" i="1"/>
  <c r="BJ21" i="1"/>
  <c r="BX21" i="1" s="1"/>
  <c r="BY21" i="1" s="1"/>
  <c r="BV21" i="1"/>
  <c r="BW21" i="1" s="1"/>
  <c r="BH21" i="1"/>
  <c r="BJ20" i="1"/>
  <c r="CD20" i="1" s="1"/>
  <c r="BV20" i="1"/>
  <c r="BW20" i="1" s="1"/>
  <c r="BS20" i="1"/>
  <c r="BH20" i="1"/>
  <c r="BJ18" i="1"/>
  <c r="BV18" i="1"/>
  <c r="BW18" i="1" s="1"/>
  <c r="BS18" i="1"/>
  <c r="BH18" i="1"/>
  <c r="BJ15" i="1"/>
  <c r="CD15" i="1" s="1"/>
  <c r="BV15" i="1"/>
  <c r="BW15" i="1" s="1"/>
  <c r="BS15" i="1"/>
  <c r="BH15" i="1"/>
  <c r="BJ14" i="1"/>
  <c r="BV14" i="1"/>
  <c r="BW14" i="1" s="1"/>
  <c r="BS14" i="1"/>
  <c r="BH14" i="1"/>
  <c r="BJ11" i="1"/>
  <c r="CJ11" i="1" s="1"/>
  <c r="CK11" i="1" s="1"/>
  <c r="BV11" i="1"/>
  <c r="BW11" i="1" s="1"/>
  <c r="BH11" i="1"/>
  <c r="BJ10" i="1"/>
  <c r="BX10" i="1" s="1"/>
  <c r="BY10" i="1" s="1"/>
  <c r="BV10" i="1"/>
  <c r="BW10" i="1" s="1"/>
  <c r="BS10" i="1"/>
  <c r="BH10" i="1"/>
  <c r="BJ8" i="1"/>
  <c r="CD8" i="1" s="1"/>
  <c r="BV8" i="1"/>
  <c r="BW8" i="1" s="1"/>
  <c r="BS8" i="1"/>
  <c r="BH8" i="1"/>
  <c r="BJ6" i="1"/>
  <c r="BV6" i="1"/>
  <c r="BW6" i="1" s="1"/>
  <c r="BH6" i="1"/>
  <c r="BJ5" i="1"/>
  <c r="CD5" i="1" s="1"/>
  <c r="BV5" i="1"/>
  <c r="BW5" i="1" s="1"/>
  <c r="BH5" i="1"/>
  <c r="BV16" i="1"/>
  <c r="BW16" i="1" s="1"/>
  <c r="BS16" i="1"/>
  <c r="BH16" i="1"/>
  <c r="BJ27" i="1"/>
  <c r="BP27" i="1" s="1"/>
  <c r="BQ27" i="1" s="1"/>
  <c r="BV27" i="1"/>
  <c r="BW27" i="1" s="1"/>
  <c r="BS27" i="1"/>
  <c r="BH27" i="1"/>
  <c r="BJ22" i="1"/>
  <c r="BP22" i="1" s="1"/>
  <c r="BQ22" i="1" s="1"/>
  <c r="BV22" i="1"/>
  <c r="BW22" i="1" s="1"/>
  <c r="BH22" i="1"/>
  <c r="BJ17" i="1"/>
  <c r="BP17" i="1" s="1"/>
  <c r="BQ17" i="1" s="1"/>
  <c r="BV17" i="1"/>
  <c r="BW17" i="1" s="1"/>
  <c r="BS17" i="1"/>
  <c r="BH17" i="1"/>
  <c r="BJ13" i="1"/>
  <c r="BP13" i="1" s="1"/>
  <c r="BQ13" i="1" s="1"/>
  <c r="BV13" i="1"/>
  <c r="BW13" i="1" s="1"/>
  <c r="BH13" i="1"/>
  <c r="BJ9" i="1"/>
  <c r="BP9" i="1" s="1"/>
  <c r="BQ9" i="1" s="1"/>
  <c r="BV9" i="1"/>
  <c r="BW9" i="1" s="1"/>
  <c r="BS9" i="1"/>
  <c r="BH9" i="1"/>
  <c r="BW19" i="1"/>
  <c r="BW12" i="1"/>
  <c r="CF25" i="1"/>
  <c r="CG25" i="1" s="1"/>
  <c r="CF26" i="1"/>
  <c r="CG26" i="1" s="1"/>
  <c r="CJ20" i="1"/>
  <c r="CK20" i="1" s="1"/>
  <c r="CF21" i="1" l="1"/>
  <c r="CG21" i="1" s="1"/>
  <c r="CV9" i="1"/>
  <c r="CW9" i="1" s="1"/>
  <c r="CV12" i="1"/>
  <c r="CW12" i="1" s="1"/>
  <c r="CL17" i="1"/>
  <c r="CM17" i="1" s="1"/>
  <c r="BL22" i="1"/>
  <c r="BM22" i="1" s="1"/>
  <c r="CJ5" i="1"/>
  <c r="CK5" i="1" s="1"/>
  <c r="CH22" i="1"/>
  <c r="CI22" i="1" s="1"/>
  <c r="BL9" i="1"/>
  <c r="BM9" i="1" s="1"/>
  <c r="BL27" i="1"/>
  <c r="BM27" i="1" s="1"/>
  <c r="BL17" i="1"/>
  <c r="BM17" i="1" s="1"/>
  <c r="CB13" i="1"/>
  <c r="CC13" i="1" s="1"/>
  <c r="BZ15" i="1"/>
  <c r="CA15" i="1" s="1"/>
  <c r="BX27" i="1"/>
  <c r="BY27" i="1" s="1"/>
  <c r="CB17" i="1"/>
  <c r="CC17" i="1" s="1"/>
  <c r="CF15" i="1"/>
  <c r="CG15" i="1" s="1"/>
  <c r="CB25" i="1"/>
  <c r="CC25" i="1" s="1"/>
  <c r="BX15" i="1"/>
  <c r="BY15" i="1" s="1"/>
  <c r="BP15" i="1"/>
  <c r="BQ15" i="1" s="1"/>
  <c r="BP19" i="1"/>
  <c r="BQ19" i="1" s="1"/>
  <c r="BN22" i="1"/>
  <c r="BO22" i="1" s="1"/>
  <c r="CF9" i="1"/>
  <c r="CG9" i="1" s="1"/>
  <c r="CL22" i="1"/>
  <c r="CM22" i="1" s="1"/>
  <c r="CT27" i="1"/>
  <c r="CU27" i="1" s="1"/>
  <c r="CF10" i="1"/>
  <c r="CG10" i="1" s="1"/>
  <c r="CR13" i="1"/>
  <c r="CS13" i="1" s="1"/>
  <c r="BZ17" i="1"/>
  <c r="CA17" i="1" s="1"/>
  <c r="CT13" i="1"/>
  <c r="CU13" i="1" s="1"/>
  <c r="CT17" i="1"/>
  <c r="CU17" i="1" s="1"/>
  <c r="BL13" i="1"/>
  <c r="BM13" i="1" s="1"/>
  <c r="BT15" i="1"/>
  <c r="BU15" i="1" s="1"/>
  <c r="BN17" i="1"/>
  <c r="BO17" i="1" s="1"/>
  <c r="CJ13" i="1"/>
  <c r="CK13" i="1" s="1"/>
  <c r="CP13" i="1"/>
  <c r="CQ13" i="1" s="1"/>
  <c r="CF17" i="1"/>
  <c r="CG17" i="1" s="1"/>
  <c r="CP17" i="1"/>
  <c r="CQ17" i="1" s="1"/>
  <c r="BP7" i="1"/>
  <c r="BQ7" i="1" s="1"/>
  <c r="BN15" i="1"/>
  <c r="BO15" i="1" s="1"/>
  <c r="CJ22" i="1"/>
  <c r="CK22" i="1" s="1"/>
  <c r="CL27" i="1"/>
  <c r="CM27" i="1" s="1"/>
  <c r="BZ9" i="1"/>
  <c r="CA9" i="1" s="1"/>
  <c r="CT9" i="1"/>
  <c r="CU9" i="1" s="1"/>
  <c r="CN9" i="1"/>
  <c r="CO9" i="1" s="1"/>
  <c r="CT22" i="1"/>
  <c r="CU22" i="1" s="1"/>
  <c r="CR22" i="1"/>
  <c r="CS22" i="1" s="1"/>
  <c r="BZ27" i="1"/>
  <c r="CA27" i="1" s="1"/>
  <c r="CP27" i="1"/>
  <c r="CQ27" i="1" s="1"/>
  <c r="CF5" i="1"/>
  <c r="CG5" i="1" s="1"/>
  <c r="BX17" i="1"/>
  <c r="BY17" i="1" s="1"/>
  <c r="CH7" i="1"/>
  <c r="CI7" i="1" s="1"/>
  <c r="CH13" i="1"/>
  <c r="CI13" i="1" s="1"/>
  <c r="CH19" i="1"/>
  <c r="CI19" i="1" s="1"/>
  <c r="CB7" i="1"/>
  <c r="CC7" i="1" s="1"/>
  <c r="CB19" i="1"/>
  <c r="CC19" i="1" s="1"/>
  <c r="BL7" i="1"/>
  <c r="BM7" i="1" s="1"/>
  <c r="BL19" i="1"/>
  <c r="BM19" i="1" s="1"/>
  <c r="BL25" i="1"/>
  <c r="BM25" i="1" s="1"/>
  <c r="BN13" i="1"/>
  <c r="BO13" i="1" s="1"/>
  <c r="CJ7" i="1"/>
  <c r="CK7" i="1" s="1"/>
  <c r="BZ13" i="1"/>
  <c r="CA13" i="1" s="1"/>
  <c r="CF13" i="1"/>
  <c r="CG13" i="1" s="1"/>
  <c r="CL13" i="1"/>
  <c r="CM13" i="1" s="1"/>
  <c r="CV13" i="1"/>
  <c r="CW13" i="1" s="1"/>
  <c r="CN13" i="1"/>
  <c r="CO13" i="1" s="1"/>
  <c r="CJ17" i="1"/>
  <c r="CK17" i="1" s="1"/>
  <c r="CV17" i="1"/>
  <c r="CW17" i="1" s="1"/>
  <c r="CR17" i="1"/>
  <c r="CS17" i="1" s="1"/>
  <c r="CN17" i="1"/>
  <c r="CO17" i="1" s="1"/>
  <c r="CN19" i="1"/>
  <c r="CO19" i="1" s="1"/>
  <c r="CF24" i="1"/>
  <c r="CG24" i="1" s="1"/>
  <c r="BZ20" i="1"/>
  <c r="CA20" i="1" s="1"/>
  <c r="BT13" i="1"/>
  <c r="BU13" i="1" s="1"/>
  <c r="BP24" i="1"/>
  <c r="BQ24" i="1" s="1"/>
  <c r="CH27" i="1"/>
  <c r="CI27" i="1" s="1"/>
  <c r="CB22" i="1"/>
  <c r="CC22" i="1" s="1"/>
  <c r="BN9" i="1"/>
  <c r="BO9" i="1" s="1"/>
  <c r="BN27" i="1"/>
  <c r="BO27" i="1" s="1"/>
  <c r="CJ9" i="1"/>
  <c r="CK9" i="1" s="1"/>
  <c r="CL9" i="1"/>
  <c r="CM9" i="1" s="1"/>
  <c r="CP9" i="1"/>
  <c r="CQ9" i="1" s="1"/>
  <c r="CR9" i="1"/>
  <c r="CS9" i="1" s="1"/>
  <c r="CF12" i="1"/>
  <c r="CG12" i="1" s="1"/>
  <c r="BZ22" i="1"/>
  <c r="CA22" i="1" s="1"/>
  <c r="CF22" i="1"/>
  <c r="CG22" i="1" s="1"/>
  <c r="CP22" i="1"/>
  <c r="CQ22" i="1" s="1"/>
  <c r="CV22" i="1"/>
  <c r="CW22" i="1" s="1"/>
  <c r="CN22" i="1"/>
  <c r="CO22" i="1" s="1"/>
  <c r="CV24" i="1"/>
  <c r="CW24" i="1" s="1"/>
  <c r="CP25" i="1"/>
  <c r="CQ25" i="1" s="1"/>
  <c r="CV27" i="1"/>
  <c r="CW27" i="1" s="1"/>
  <c r="CR27" i="1"/>
  <c r="CS27" i="1" s="1"/>
  <c r="CN27" i="1"/>
  <c r="CO27" i="1" s="1"/>
  <c r="CJ27" i="1"/>
  <c r="CK27" i="1" s="1"/>
  <c r="BL20" i="1"/>
  <c r="BM20" i="1" s="1"/>
  <c r="BT22" i="1"/>
  <c r="BU22" i="1" s="1"/>
  <c r="BT7" i="1"/>
  <c r="BU7" i="1" s="1"/>
  <c r="CN7" i="1"/>
  <c r="CO7" i="1" s="1"/>
  <c r="CV7" i="1"/>
  <c r="CW7" i="1" s="1"/>
  <c r="CL7" i="1"/>
  <c r="CM7" i="1" s="1"/>
  <c r="CF7" i="1"/>
  <c r="CG7" i="1" s="1"/>
  <c r="BZ7" i="1"/>
  <c r="CA7" i="1" s="1"/>
  <c r="BT19" i="1"/>
  <c r="BU19" i="1" s="1"/>
  <c r="CL19" i="1"/>
  <c r="CM19" i="1" s="1"/>
  <c r="CP19" i="1"/>
  <c r="CQ19" i="1" s="1"/>
  <c r="CT19" i="1"/>
  <c r="CU19" i="1" s="1"/>
  <c r="CF19" i="1"/>
  <c r="CG19" i="1" s="1"/>
  <c r="BZ19" i="1"/>
  <c r="CA19" i="1" s="1"/>
  <c r="CB16" i="1"/>
  <c r="CC16" i="1" s="1"/>
  <c r="CL16" i="1"/>
  <c r="CM16" i="1" s="1"/>
  <c r="BL16" i="1"/>
  <c r="BM16" i="1" s="1"/>
  <c r="BP16" i="1"/>
  <c r="BQ16" i="1" s="1"/>
  <c r="CH25" i="1"/>
  <c r="CI25" i="1" s="1"/>
  <c r="BN7" i="1"/>
  <c r="BO7" i="1" s="1"/>
  <c r="BN19" i="1"/>
  <c r="BO19" i="1" s="1"/>
  <c r="BN25" i="1"/>
  <c r="BO25" i="1" s="1"/>
  <c r="CT7" i="1"/>
  <c r="CU7" i="1" s="1"/>
  <c r="CR7" i="1"/>
  <c r="CS7" i="1" s="1"/>
  <c r="BZ12" i="1"/>
  <c r="CA12" i="1" s="1"/>
  <c r="CT12" i="1"/>
  <c r="CU12" i="1" s="1"/>
  <c r="CN12" i="1"/>
  <c r="CO12" i="1" s="1"/>
  <c r="CJ19" i="1"/>
  <c r="CK19" i="1" s="1"/>
  <c r="CR19" i="1"/>
  <c r="CS19" i="1" s="1"/>
  <c r="BZ24" i="1"/>
  <c r="CA24" i="1" s="1"/>
  <c r="CP24" i="1"/>
  <c r="CQ24" i="1" s="1"/>
  <c r="CN24" i="1"/>
  <c r="CO24" i="1" s="1"/>
  <c r="CT25" i="1"/>
  <c r="CU25" i="1" s="1"/>
  <c r="CN25" i="1"/>
  <c r="CO25" i="1" s="1"/>
  <c r="BX12" i="1"/>
  <c r="BY12" i="1" s="1"/>
  <c r="BT16" i="1"/>
  <c r="BU16" i="1" s="1"/>
  <c r="CD6" i="1"/>
  <c r="CB6" i="1"/>
  <c r="CC6" i="1" s="1"/>
  <c r="CD10" i="1"/>
  <c r="CE10" i="1" s="1"/>
  <c r="BP10" i="1"/>
  <c r="BQ10" i="1" s="1"/>
  <c r="BT10" i="1"/>
  <c r="BU10" i="1" s="1"/>
  <c r="CD11" i="1"/>
  <c r="CF11" i="1"/>
  <c r="CG11" i="1" s="1"/>
  <c r="CD14" i="1"/>
  <c r="CE14" i="1" s="1"/>
  <c r="BL14" i="1"/>
  <c r="BM14" i="1" s="1"/>
  <c r="CD18" i="1"/>
  <c r="CB18" i="1"/>
  <c r="CC18" i="1" s="1"/>
  <c r="CD21" i="1"/>
  <c r="CE21" i="1" s="1"/>
  <c r="BP21" i="1"/>
  <c r="BQ21" i="1" s="1"/>
  <c r="BT21" i="1"/>
  <c r="BU21" i="1" s="1"/>
  <c r="CD23" i="1"/>
  <c r="CF23" i="1"/>
  <c r="CG23" i="1" s="1"/>
  <c r="CD26" i="1"/>
  <c r="CE26" i="1" s="1"/>
  <c r="BL26" i="1"/>
  <c r="BM26" i="1" s="1"/>
  <c r="CT16" i="1"/>
  <c r="CU16" i="1" s="1"/>
  <c r="BT12" i="1"/>
  <c r="BU12" i="1" s="1"/>
  <c r="CB12" i="1"/>
  <c r="CC12" i="1" s="1"/>
  <c r="CR12" i="1"/>
  <c r="CS12" i="1" s="1"/>
  <c r="CP12" i="1"/>
  <c r="CQ12" i="1" s="1"/>
  <c r="CL12" i="1"/>
  <c r="CM12" i="1" s="1"/>
  <c r="CJ12" i="1"/>
  <c r="CK12" i="1" s="1"/>
  <c r="BN12" i="1"/>
  <c r="BO12" i="1" s="1"/>
  <c r="BL12" i="1"/>
  <c r="BM12" i="1" s="1"/>
  <c r="BT24" i="1"/>
  <c r="BU24" i="1" s="1"/>
  <c r="CB24" i="1"/>
  <c r="CC24" i="1" s="1"/>
  <c r="CR24" i="1"/>
  <c r="CS24" i="1" s="1"/>
  <c r="CL24" i="1"/>
  <c r="CM24" i="1" s="1"/>
  <c r="CT24" i="1"/>
  <c r="CU24" i="1" s="1"/>
  <c r="CJ24" i="1"/>
  <c r="CK24" i="1" s="1"/>
  <c r="BN24" i="1"/>
  <c r="BO24" i="1" s="1"/>
  <c r="BL24" i="1"/>
  <c r="BM24" i="1" s="1"/>
  <c r="BP25" i="1"/>
  <c r="BQ25" i="1" s="1"/>
  <c r="BX25" i="1"/>
  <c r="BY25" i="1" s="1"/>
  <c r="CL25" i="1"/>
  <c r="CM25" i="1" s="1"/>
  <c r="CR25" i="1"/>
  <c r="CS25" i="1" s="1"/>
  <c r="CV25" i="1"/>
  <c r="CW25" i="1" s="1"/>
  <c r="BZ25" i="1"/>
  <c r="CA25" i="1" s="1"/>
  <c r="EW29" i="1"/>
  <c r="BH29" i="1"/>
  <c r="DH29" i="1"/>
  <c r="DL29" i="1"/>
  <c r="FA29" i="1"/>
  <c r="FZ16" i="1"/>
  <c r="GA16" i="1" s="1"/>
  <c r="FX16" i="1"/>
  <c r="FY16" i="1" s="1"/>
  <c r="FV16" i="1"/>
  <c r="FW16" i="1" s="1"/>
  <c r="FT16" i="1"/>
  <c r="FU16" i="1" s="1"/>
  <c r="FR16" i="1"/>
  <c r="FS16" i="1" s="1"/>
  <c r="FP16" i="1"/>
  <c r="FQ16" i="1" s="1"/>
  <c r="FN16" i="1"/>
  <c r="FO16" i="1" s="1"/>
  <c r="FL16" i="1"/>
  <c r="FM16" i="1" s="1"/>
  <c r="FJ16" i="1"/>
  <c r="FK16" i="1" s="1"/>
  <c r="FH16" i="1"/>
  <c r="FI16" i="1" s="1"/>
  <c r="FF16" i="1"/>
  <c r="FG16" i="1" s="1"/>
  <c r="FD16" i="1"/>
  <c r="FE16" i="1" s="1"/>
  <c r="FB16" i="1"/>
  <c r="FC16" i="1" s="1"/>
  <c r="EX16" i="1"/>
  <c r="EY16" i="1" s="1"/>
  <c r="ET16" i="1"/>
  <c r="EU16" i="1" s="1"/>
  <c r="ER16" i="1"/>
  <c r="ES16" i="1" s="1"/>
  <c r="EP16" i="1"/>
  <c r="EQ16" i="1" s="1"/>
  <c r="EK7" i="1"/>
  <c r="EL7" i="1" s="1"/>
  <c r="EI7" i="1"/>
  <c r="EJ7" i="1" s="1"/>
  <c r="EG7" i="1"/>
  <c r="EH7" i="1" s="1"/>
  <c r="EE7" i="1"/>
  <c r="EF7" i="1" s="1"/>
  <c r="EC7" i="1"/>
  <c r="ED7" i="1" s="1"/>
  <c r="EA7" i="1"/>
  <c r="EB7" i="1" s="1"/>
  <c r="DY7" i="1"/>
  <c r="DZ7" i="1" s="1"/>
  <c r="DW7" i="1"/>
  <c r="DX7" i="1" s="1"/>
  <c r="DU7" i="1"/>
  <c r="DV7" i="1" s="1"/>
  <c r="DS7" i="1"/>
  <c r="DT7" i="1" s="1"/>
  <c r="DQ7" i="1"/>
  <c r="DR7" i="1" s="1"/>
  <c r="DO7" i="1"/>
  <c r="DP7" i="1" s="1"/>
  <c r="DM7" i="1"/>
  <c r="DN7" i="1" s="1"/>
  <c r="DI7" i="1"/>
  <c r="DJ7" i="1" s="1"/>
  <c r="DE7" i="1"/>
  <c r="DF7" i="1" s="1"/>
  <c r="DC7" i="1"/>
  <c r="DD7" i="1" s="1"/>
  <c r="DA7" i="1"/>
  <c r="DB7" i="1" s="1"/>
  <c r="FZ9" i="1"/>
  <c r="GA9" i="1" s="1"/>
  <c r="FX9" i="1"/>
  <c r="FY9" i="1" s="1"/>
  <c r="FV9" i="1"/>
  <c r="FW9" i="1" s="1"/>
  <c r="FT9" i="1"/>
  <c r="FU9" i="1" s="1"/>
  <c r="FR9" i="1"/>
  <c r="FS9" i="1" s="1"/>
  <c r="FP9" i="1"/>
  <c r="FQ9" i="1" s="1"/>
  <c r="FN9" i="1"/>
  <c r="FO9" i="1" s="1"/>
  <c r="FL9" i="1"/>
  <c r="FM9" i="1" s="1"/>
  <c r="FJ9" i="1"/>
  <c r="FK9" i="1" s="1"/>
  <c r="FH9" i="1"/>
  <c r="FI9" i="1" s="1"/>
  <c r="FF9" i="1"/>
  <c r="FG9" i="1" s="1"/>
  <c r="FD9" i="1"/>
  <c r="FE9" i="1" s="1"/>
  <c r="FB9" i="1"/>
  <c r="FC9" i="1" s="1"/>
  <c r="EX9" i="1"/>
  <c r="EY9" i="1" s="1"/>
  <c r="ET9" i="1"/>
  <c r="EU9" i="1" s="1"/>
  <c r="EP9" i="1"/>
  <c r="EQ9" i="1" s="1"/>
  <c r="ER9" i="1"/>
  <c r="ES9" i="1" s="1"/>
  <c r="FZ12" i="1"/>
  <c r="GA12" i="1" s="1"/>
  <c r="FX12" i="1"/>
  <c r="FY12" i="1" s="1"/>
  <c r="FV12" i="1"/>
  <c r="FW12" i="1" s="1"/>
  <c r="FT12" i="1"/>
  <c r="FU12" i="1" s="1"/>
  <c r="FR12" i="1"/>
  <c r="FS12" i="1" s="1"/>
  <c r="FP12" i="1"/>
  <c r="FQ12" i="1" s="1"/>
  <c r="FN12" i="1"/>
  <c r="FO12" i="1" s="1"/>
  <c r="FL12" i="1"/>
  <c r="FM12" i="1" s="1"/>
  <c r="FJ12" i="1"/>
  <c r="FK12" i="1" s="1"/>
  <c r="FH12" i="1"/>
  <c r="FI12" i="1" s="1"/>
  <c r="FF12" i="1"/>
  <c r="FG12" i="1" s="1"/>
  <c r="FD12" i="1"/>
  <c r="FE12" i="1" s="1"/>
  <c r="FB12" i="1"/>
  <c r="FC12" i="1" s="1"/>
  <c r="EX12" i="1"/>
  <c r="EY12" i="1" s="1"/>
  <c r="ET12" i="1"/>
  <c r="EU12" i="1" s="1"/>
  <c r="EP12" i="1"/>
  <c r="EQ12" i="1" s="1"/>
  <c r="ER12" i="1"/>
  <c r="ES12" i="1" s="1"/>
  <c r="EK13" i="1"/>
  <c r="EL13" i="1" s="1"/>
  <c r="EI13" i="1"/>
  <c r="EJ13" i="1" s="1"/>
  <c r="EG13" i="1"/>
  <c r="EH13" i="1" s="1"/>
  <c r="EE13" i="1"/>
  <c r="EF13" i="1" s="1"/>
  <c r="EC13" i="1"/>
  <c r="ED13" i="1" s="1"/>
  <c r="EA13" i="1"/>
  <c r="EB13" i="1" s="1"/>
  <c r="DY13" i="1"/>
  <c r="DZ13" i="1" s="1"/>
  <c r="DW13" i="1"/>
  <c r="DX13" i="1" s="1"/>
  <c r="DU13" i="1"/>
  <c r="DV13" i="1" s="1"/>
  <c r="DS13" i="1"/>
  <c r="DT13" i="1" s="1"/>
  <c r="DQ13" i="1"/>
  <c r="DR13" i="1" s="1"/>
  <c r="DO13" i="1"/>
  <c r="DP13" i="1" s="1"/>
  <c r="DM13" i="1"/>
  <c r="DN13" i="1" s="1"/>
  <c r="DI13" i="1"/>
  <c r="DJ13" i="1" s="1"/>
  <c r="DE13" i="1"/>
  <c r="DF13" i="1" s="1"/>
  <c r="DC13" i="1"/>
  <c r="DD13" i="1" s="1"/>
  <c r="DA13" i="1"/>
  <c r="DB13" i="1" s="1"/>
  <c r="EK17" i="1"/>
  <c r="EL17" i="1" s="1"/>
  <c r="EI17" i="1"/>
  <c r="EJ17" i="1" s="1"/>
  <c r="EG17" i="1"/>
  <c r="EH17" i="1" s="1"/>
  <c r="EE17" i="1"/>
  <c r="EF17" i="1" s="1"/>
  <c r="EC17" i="1"/>
  <c r="ED17" i="1" s="1"/>
  <c r="EA17" i="1"/>
  <c r="EB17" i="1" s="1"/>
  <c r="DY17" i="1"/>
  <c r="DZ17" i="1" s="1"/>
  <c r="DW17" i="1"/>
  <c r="DX17" i="1" s="1"/>
  <c r="DU17" i="1"/>
  <c r="DV17" i="1" s="1"/>
  <c r="DS17" i="1"/>
  <c r="DT17" i="1" s="1"/>
  <c r="DQ17" i="1"/>
  <c r="DR17" i="1" s="1"/>
  <c r="DO17" i="1"/>
  <c r="DP17" i="1" s="1"/>
  <c r="DM17" i="1"/>
  <c r="DN17" i="1" s="1"/>
  <c r="DI17" i="1"/>
  <c r="DJ17" i="1" s="1"/>
  <c r="DE17" i="1"/>
  <c r="DF17" i="1" s="1"/>
  <c r="DC17" i="1"/>
  <c r="DD17" i="1" s="1"/>
  <c r="DA17" i="1"/>
  <c r="DB17" i="1" s="1"/>
  <c r="FZ17" i="1"/>
  <c r="GA17" i="1" s="1"/>
  <c r="FX17" i="1"/>
  <c r="FY17" i="1" s="1"/>
  <c r="FV17" i="1"/>
  <c r="FW17" i="1" s="1"/>
  <c r="FT17" i="1"/>
  <c r="FU17" i="1" s="1"/>
  <c r="FR17" i="1"/>
  <c r="FS17" i="1" s="1"/>
  <c r="FP17" i="1"/>
  <c r="FQ17" i="1" s="1"/>
  <c r="FN17" i="1"/>
  <c r="FO17" i="1" s="1"/>
  <c r="FL17" i="1"/>
  <c r="FM17" i="1" s="1"/>
  <c r="FJ17" i="1"/>
  <c r="FK17" i="1" s="1"/>
  <c r="FH17" i="1"/>
  <c r="FI17" i="1" s="1"/>
  <c r="FF17" i="1"/>
  <c r="FG17" i="1" s="1"/>
  <c r="FD17" i="1"/>
  <c r="FE17" i="1" s="1"/>
  <c r="FB17" i="1"/>
  <c r="FC17" i="1" s="1"/>
  <c r="EX17" i="1"/>
  <c r="EY17" i="1" s="1"/>
  <c r="ET17" i="1"/>
  <c r="EU17" i="1" s="1"/>
  <c r="EP17" i="1"/>
  <c r="EQ17" i="1" s="1"/>
  <c r="ER17" i="1"/>
  <c r="ES17" i="1" s="1"/>
  <c r="EK19" i="1"/>
  <c r="EL19" i="1" s="1"/>
  <c r="EI19" i="1"/>
  <c r="EJ19" i="1" s="1"/>
  <c r="EG19" i="1"/>
  <c r="EH19" i="1" s="1"/>
  <c r="EE19" i="1"/>
  <c r="EF19" i="1" s="1"/>
  <c r="EC19" i="1"/>
  <c r="ED19" i="1" s="1"/>
  <c r="EA19" i="1"/>
  <c r="EB19" i="1" s="1"/>
  <c r="DY19" i="1"/>
  <c r="DZ19" i="1" s="1"/>
  <c r="DW19" i="1"/>
  <c r="DX19" i="1" s="1"/>
  <c r="DU19" i="1"/>
  <c r="DV19" i="1" s="1"/>
  <c r="DS19" i="1"/>
  <c r="DT19" i="1" s="1"/>
  <c r="DQ19" i="1"/>
  <c r="DR19" i="1" s="1"/>
  <c r="DO19" i="1"/>
  <c r="DP19" i="1" s="1"/>
  <c r="DM19" i="1"/>
  <c r="DN19" i="1" s="1"/>
  <c r="DI19" i="1"/>
  <c r="DJ19" i="1" s="1"/>
  <c r="DE19" i="1"/>
  <c r="DF19" i="1" s="1"/>
  <c r="DC19" i="1"/>
  <c r="DD19" i="1" s="1"/>
  <c r="DA19" i="1"/>
  <c r="DB19" i="1" s="1"/>
  <c r="EK22" i="1"/>
  <c r="EL22" i="1" s="1"/>
  <c r="EI22" i="1"/>
  <c r="EJ22" i="1" s="1"/>
  <c r="EG22" i="1"/>
  <c r="EH22" i="1" s="1"/>
  <c r="EE22" i="1"/>
  <c r="EF22" i="1" s="1"/>
  <c r="EC22" i="1"/>
  <c r="ED22" i="1" s="1"/>
  <c r="EA22" i="1"/>
  <c r="EB22" i="1" s="1"/>
  <c r="DY22" i="1"/>
  <c r="DZ22" i="1" s="1"/>
  <c r="DW22" i="1"/>
  <c r="DX22" i="1" s="1"/>
  <c r="DU22" i="1"/>
  <c r="DV22" i="1" s="1"/>
  <c r="DS22" i="1"/>
  <c r="DT22" i="1" s="1"/>
  <c r="DQ22" i="1"/>
  <c r="DR22" i="1" s="1"/>
  <c r="DO22" i="1"/>
  <c r="DP22" i="1" s="1"/>
  <c r="DM22" i="1"/>
  <c r="DN22" i="1" s="1"/>
  <c r="DI22" i="1"/>
  <c r="DJ22" i="1" s="1"/>
  <c r="DE22" i="1"/>
  <c r="DF22" i="1" s="1"/>
  <c r="DC22" i="1"/>
  <c r="DD22" i="1" s="1"/>
  <c r="DA22" i="1"/>
  <c r="DB22" i="1" s="1"/>
  <c r="EK24" i="1"/>
  <c r="EL24" i="1" s="1"/>
  <c r="EI24" i="1"/>
  <c r="EJ24" i="1" s="1"/>
  <c r="EG24" i="1"/>
  <c r="EH24" i="1" s="1"/>
  <c r="EE24" i="1"/>
  <c r="EF24" i="1" s="1"/>
  <c r="EC24" i="1"/>
  <c r="ED24" i="1" s="1"/>
  <c r="EA24" i="1"/>
  <c r="EB24" i="1" s="1"/>
  <c r="DY24" i="1"/>
  <c r="DZ24" i="1" s="1"/>
  <c r="DW24" i="1"/>
  <c r="DX24" i="1" s="1"/>
  <c r="DU24" i="1"/>
  <c r="DV24" i="1" s="1"/>
  <c r="DS24" i="1"/>
  <c r="DT24" i="1" s="1"/>
  <c r="DQ24" i="1"/>
  <c r="DR24" i="1" s="1"/>
  <c r="DO24" i="1"/>
  <c r="DP24" i="1" s="1"/>
  <c r="DM24" i="1"/>
  <c r="DN24" i="1" s="1"/>
  <c r="DI24" i="1"/>
  <c r="DJ24" i="1" s="1"/>
  <c r="DE24" i="1"/>
  <c r="DF24" i="1" s="1"/>
  <c r="DC24" i="1"/>
  <c r="DD24" i="1" s="1"/>
  <c r="DA24" i="1"/>
  <c r="DB24" i="1" s="1"/>
  <c r="FZ24" i="1"/>
  <c r="GA24" i="1" s="1"/>
  <c r="FX24" i="1"/>
  <c r="FY24" i="1" s="1"/>
  <c r="FV24" i="1"/>
  <c r="FW24" i="1" s="1"/>
  <c r="FT24" i="1"/>
  <c r="FU24" i="1" s="1"/>
  <c r="FR24" i="1"/>
  <c r="FS24" i="1" s="1"/>
  <c r="FP24" i="1"/>
  <c r="FQ24" i="1" s="1"/>
  <c r="FN24" i="1"/>
  <c r="FO24" i="1" s="1"/>
  <c r="FL24" i="1"/>
  <c r="FM24" i="1" s="1"/>
  <c r="FJ24" i="1"/>
  <c r="FK24" i="1" s="1"/>
  <c r="FH24" i="1"/>
  <c r="FI24" i="1" s="1"/>
  <c r="FF24" i="1"/>
  <c r="FG24" i="1" s="1"/>
  <c r="FD24" i="1"/>
  <c r="FE24" i="1" s="1"/>
  <c r="FB24" i="1"/>
  <c r="FC24" i="1" s="1"/>
  <c r="EX24" i="1"/>
  <c r="EY24" i="1" s="1"/>
  <c r="ET24" i="1"/>
  <c r="EU24" i="1" s="1"/>
  <c r="EP24" i="1"/>
  <c r="EQ24" i="1" s="1"/>
  <c r="ER24" i="1"/>
  <c r="ES24" i="1" s="1"/>
  <c r="EK25" i="1"/>
  <c r="EL25" i="1" s="1"/>
  <c r="EI25" i="1"/>
  <c r="EJ25" i="1" s="1"/>
  <c r="EG25" i="1"/>
  <c r="EH25" i="1" s="1"/>
  <c r="EE25" i="1"/>
  <c r="EF25" i="1" s="1"/>
  <c r="EC25" i="1"/>
  <c r="ED25" i="1" s="1"/>
  <c r="EA25" i="1"/>
  <c r="EB25" i="1" s="1"/>
  <c r="DY25" i="1"/>
  <c r="DZ25" i="1" s="1"/>
  <c r="DW25" i="1"/>
  <c r="DX25" i="1" s="1"/>
  <c r="DU25" i="1"/>
  <c r="DV25" i="1" s="1"/>
  <c r="DS25" i="1"/>
  <c r="DT25" i="1" s="1"/>
  <c r="DQ25" i="1"/>
  <c r="DR25" i="1" s="1"/>
  <c r="DO25" i="1"/>
  <c r="DP25" i="1" s="1"/>
  <c r="DM25" i="1"/>
  <c r="DN25" i="1" s="1"/>
  <c r="DI25" i="1"/>
  <c r="DJ25" i="1" s="1"/>
  <c r="DE25" i="1"/>
  <c r="DF25" i="1" s="1"/>
  <c r="DC25" i="1"/>
  <c r="DD25" i="1" s="1"/>
  <c r="DA25" i="1"/>
  <c r="DB25" i="1" s="1"/>
  <c r="EK27" i="1"/>
  <c r="EL27" i="1" s="1"/>
  <c r="EI27" i="1"/>
  <c r="EJ27" i="1" s="1"/>
  <c r="EG27" i="1"/>
  <c r="EH27" i="1" s="1"/>
  <c r="EE27" i="1"/>
  <c r="EF27" i="1" s="1"/>
  <c r="EC27" i="1"/>
  <c r="ED27" i="1" s="1"/>
  <c r="EA27" i="1"/>
  <c r="EB27" i="1" s="1"/>
  <c r="DY27" i="1"/>
  <c r="DZ27" i="1" s="1"/>
  <c r="DW27" i="1"/>
  <c r="DX27" i="1" s="1"/>
  <c r="DU27" i="1"/>
  <c r="DV27" i="1" s="1"/>
  <c r="DS27" i="1"/>
  <c r="DT27" i="1" s="1"/>
  <c r="DQ27" i="1"/>
  <c r="DR27" i="1" s="1"/>
  <c r="DO27" i="1"/>
  <c r="DP27" i="1" s="1"/>
  <c r="DM27" i="1"/>
  <c r="DN27" i="1" s="1"/>
  <c r="DI27" i="1"/>
  <c r="DJ27" i="1" s="1"/>
  <c r="DE27" i="1"/>
  <c r="DF27" i="1" s="1"/>
  <c r="DC27" i="1"/>
  <c r="DD27" i="1" s="1"/>
  <c r="DA27" i="1"/>
  <c r="DB27" i="1" s="1"/>
  <c r="FZ27" i="1"/>
  <c r="GA27" i="1" s="1"/>
  <c r="FX27" i="1"/>
  <c r="FY27" i="1" s="1"/>
  <c r="FV27" i="1"/>
  <c r="FW27" i="1" s="1"/>
  <c r="FT27" i="1"/>
  <c r="FU27" i="1" s="1"/>
  <c r="FR27" i="1"/>
  <c r="FS27" i="1" s="1"/>
  <c r="FP27" i="1"/>
  <c r="FQ27" i="1" s="1"/>
  <c r="FN27" i="1"/>
  <c r="FO27" i="1" s="1"/>
  <c r="FL27" i="1"/>
  <c r="FM27" i="1" s="1"/>
  <c r="FJ27" i="1"/>
  <c r="FK27" i="1" s="1"/>
  <c r="FH27" i="1"/>
  <c r="FI27" i="1" s="1"/>
  <c r="FF27" i="1"/>
  <c r="FG27" i="1" s="1"/>
  <c r="FD27" i="1"/>
  <c r="FE27" i="1" s="1"/>
  <c r="FB27" i="1"/>
  <c r="FC27" i="1" s="1"/>
  <c r="EX27" i="1"/>
  <c r="EY27" i="1" s="1"/>
  <c r="ET27" i="1"/>
  <c r="EU27" i="1" s="1"/>
  <c r="EP27" i="1"/>
  <c r="EQ27" i="1" s="1"/>
  <c r="ER27" i="1"/>
  <c r="ES27" i="1" s="1"/>
  <c r="FZ8" i="1"/>
  <c r="GA8" i="1" s="1"/>
  <c r="FR8" i="1"/>
  <c r="FS8" i="1" s="1"/>
  <c r="FP8" i="1"/>
  <c r="FQ8" i="1" s="1"/>
  <c r="FN8" i="1"/>
  <c r="FO8" i="1" s="1"/>
  <c r="FL8" i="1"/>
  <c r="FM8" i="1" s="1"/>
  <c r="FX8" i="1"/>
  <c r="FY8" i="1" s="1"/>
  <c r="FV8" i="1"/>
  <c r="FW8" i="1" s="1"/>
  <c r="FT8" i="1"/>
  <c r="FU8" i="1" s="1"/>
  <c r="FJ8" i="1"/>
  <c r="FK8" i="1" s="1"/>
  <c r="FH8" i="1"/>
  <c r="FI8" i="1" s="1"/>
  <c r="FF8" i="1"/>
  <c r="FG8" i="1" s="1"/>
  <c r="FD8" i="1"/>
  <c r="FE8" i="1" s="1"/>
  <c r="FB8" i="1"/>
  <c r="FC8" i="1" s="1"/>
  <c r="EX8" i="1"/>
  <c r="EY8" i="1" s="1"/>
  <c r="ET8" i="1"/>
  <c r="EU8" i="1" s="1"/>
  <c r="EP8" i="1"/>
  <c r="EQ8" i="1" s="1"/>
  <c r="ER8" i="1"/>
  <c r="ES8" i="1" s="1"/>
  <c r="EK11" i="1"/>
  <c r="EL11" i="1" s="1"/>
  <c r="EI11" i="1"/>
  <c r="EJ11" i="1" s="1"/>
  <c r="EG11" i="1"/>
  <c r="EH11" i="1" s="1"/>
  <c r="EE11" i="1"/>
  <c r="EF11" i="1" s="1"/>
  <c r="EC11" i="1"/>
  <c r="ED11" i="1" s="1"/>
  <c r="EA11" i="1"/>
  <c r="EB11" i="1" s="1"/>
  <c r="DY11" i="1"/>
  <c r="DZ11" i="1" s="1"/>
  <c r="DW11" i="1"/>
  <c r="DX11" i="1" s="1"/>
  <c r="DU11" i="1"/>
  <c r="DV11" i="1" s="1"/>
  <c r="DS11" i="1"/>
  <c r="DT11" i="1" s="1"/>
  <c r="DQ11" i="1"/>
  <c r="DR11" i="1" s="1"/>
  <c r="DO11" i="1"/>
  <c r="DP11" i="1" s="1"/>
  <c r="DM11" i="1"/>
  <c r="DN11" i="1" s="1"/>
  <c r="DI11" i="1"/>
  <c r="DJ11" i="1" s="1"/>
  <c r="DE11" i="1"/>
  <c r="DF11" i="1" s="1"/>
  <c r="DC11" i="1"/>
  <c r="DD11" i="1" s="1"/>
  <c r="DA11" i="1"/>
  <c r="DB11" i="1" s="1"/>
  <c r="FZ14" i="1"/>
  <c r="GA14" i="1" s="1"/>
  <c r="FX14" i="1"/>
  <c r="FY14" i="1" s="1"/>
  <c r="FP14" i="1"/>
  <c r="FQ14" i="1" s="1"/>
  <c r="FN14" i="1"/>
  <c r="FO14" i="1" s="1"/>
  <c r="FL14" i="1"/>
  <c r="FM14" i="1" s="1"/>
  <c r="FV14" i="1"/>
  <c r="FW14" i="1" s="1"/>
  <c r="FT14" i="1"/>
  <c r="FU14" i="1" s="1"/>
  <c r="FR14" i="1"/>
  <c r="FS14" i="1" s="1"/>
  <c r="FJ14" i="1"/>
  <c r="FK14" i="1" s="1"/>
  <c r="FH14" i="1"/>
  <c r="FI14" i="1" s="1"/>
  <c r="FF14" i="1"/>
  <c r="FG14" i="1" s="1"/>
  <c r="FD14" i="1"/>
  <c r="FE14" i="1" s="1"/>
  <c r="FB14" i="1"/>
  <c r="FC14" i="1" s="1"/>
  <c r="EX14" i="1"/>
  <c r="EY14" i="1" s="1"/>
  <c r="ET14" i="1"/>
  <c r="EU14" i="1" s="1"/>
  <c r="EP14" i="1"/>
  <c r="EQ14" i="1" s="1"/>
  <c r="ER14" i="1"/>
  <c r="ES14" i="1" s="1"/>
  <c r="FZ18" i="1"/>
  <c r="GA18" i="1" s="1"/>
  <c r="FX18" i="1"/>
  <c r="FY18" i="1" s="1"/>
  <c r="FV18" i="1"/>
  <c r="FW18" i="1" s="1"/>
  <c r="FT18" i="1"/>
  <c r="FU18" i="1" s="1"/>
  <c r="FR18" i="1"/>
  <c r="FS18" i="1" s="1"/>
  <c r="FP18" i="1"/>
  <c r="FQ18" i="1" s="1"/>
  <c r="FN18" i="1"/>
  <c r="FO18" i="1" s="1"/>
  <c r="FL18" i="1"/>
  <c r="FM18" i="1" s="1"/>
  <c r="FJ18" i="1"/>
  <c r="FK18" i="1" s="1"/>
  <c r="FH18" i="1"/>
  <c r="FI18" i="1" s="1"/>
  <c r="FF18" i="1"/>
  <c r="FG18" i="1" s="1"/>
  <c r="FD18" i="1"/>
  <c r="FE18" i="1" s="1"/>
  <c r="FB18" i="1"/>
  <c r="FC18" i="1" s="1"/>
  <c r="EX18" i="1"/>
  <c r="EY18" i="1" s="1"/>
  <c r="ET18" i="1"/>
  <c r="EU18" i="1" s="1"/>
  <c r="ER18" i="1"/>
  <c r="ES18" i="1" s="1"/>
  <c r="EP18" i="1"/>
  <c r="EQ18" i="1" s="1"/>
  <c r="EK21" i="1"/>
  <c r="EL21" i="1" s="1"/>
  <c r="EI21" i="1"/>
  <c r="EJ21" i="1" s="1"/>
  <c r="EG21" i="1"/>
  <c r="EH21" i="1" s="1"/>
  <c r="EE21" i="1"/>
  <c r="EF21" i="1" s="1"/>
  <c r="EC21" i="1"/>
  <c r="ED21" i="1" s="1"/>
  <c r="EA21" i="1"/>
  <c r="EB21" i="1" s="1"/>
  <c r="DY21" i="1"/>
  <c r="DZ21" i="1" s="1"/>
  <c r="DW21" i="1"/>
  <c r="DX21" i="1" s="1"/>
  <c r="DU21" i="1"/>
  <c r="DV21" i="1" s="1"/>
  <c r="DS21" i="1"/>
  <c r="DT21" i="1" s="1"/>
  <c r="DQ21" i="1"/>
  <c r="DR21" i="1" s="1"/>
  <c r="DO21" i="1"/>
  <c r="DP21" i="1" s="1"/>
  <c r="DM21" i="1"/>
  <c r="DN21" i="1" s="1"/>
  <c r="DI21" i="1"/>
  <c r="DJ21" i="1" s="1"/>
  <c r="DE21" i="1"/>
  <c r="DF21" i="1" s="1"/>
  <c r="DC21" i="1"/>
  <c r="DD21" i="1" s="1"/>
  <c r="DA21" i="1"/>
  <c r="DB21" i="1" s="1"/>
  <c r="FZ5" i="1"/>
  <c r="GA5" i="1" s="1"/>
  <c r="FR5" i="1"/>
  <c r="FS5" i="1" s="1"/>
  <c r="FP5" i="1"/>
  <c r="FQ5" i="1" s="1"/>
  <c r="FN5" i="1"/>
  <c r="FO5" i="1" s="1"/>
  <c r="FL5" i="1"/>
  <c r="FM5" i="1" s="1"/>
  <c r="FX5" i="1"/>
  <c r="FY5" i="1" s="1"/>
  <c r="FV5" i="1"/>
  <c r="FW5" i="1" s="1"/>
  <c r="FT5" i="1"/>
  <c r="FU5" i="1" s="1"/>
  <c r="FJ5" i="1"/>
  <c r="FK5" i="1" s="1"/>
  <c r="FH5" i="1"/>
  <c r="FI5" i="1" s="1"/>
  <c r="FF5" i="1"/>
  <c r="FG5" i="1" s="1"/>
  <c r="FD5" i="1"/>
  <c r="FE5" i="1" s="1"/>
  <c r="FB5" i="1"/>
  <c r="FC5" i="1" s="1"/>
  <c r="EX5" i="1"/>
  <c r="EY5" i="1" s="1"/>
  <c r="ET5" i="1"/>
  <c r="EU5" i="1" s="1"/>
  <c r="EP5" i="1"/>
  <c r="EQ5" i="1" s="1"/>
  <c r="ER5" i="1"/>
  <c r="ES5" i="1" s="1"/>
  <c r="FZ20" i="1"/>
  <c r="GA20" i="1" s="1"/>
  <c r="FX20" i="1"/>
  <c r="FY20" i="1" s="1"/>
  <c r="FV20" i="1"/>
  <c r="FW20" i="1" s="1"/>
  <c r="FT20" i="1"/>
  <c r="FU20" i="1" s="1"/>
  <c r="FR20" i="1"/>
  <c r="FS20" i="1" s="1"/>
  <c r="FP20" i="1"/>
  <c r="FQ20" i="1" s="1"/>
  <c r="FN20" i="1"/>
  <c r="FO20" i="1" s="1"/>
  <c r="FL20" i="1"/>
  <c r="FM20" i="1" s="1"/>
  <c r="FJ20" i="1"/>
  <c r="FK20" i="1" s="1"/>
  <c r="FH20" i="1"/>
  <c r="FI20" i="1" s="1"/>
  <c r="FF20" i="1"/>
  <c r="FG20" i="1" s="1"/>
  <c r="FD20" i="1"/>
  <c r="FE20" i="1" s="1"/>
  <c r="FB20" i="1"/>
  <c r="FC20" i="1" s="1"/>
  <c r="EX20" i="1"/>
  <c r="EY20" i="1" s="1"/>
  <c r="ET20" i="1"/>
  <c r="EU20" i="1" s="1"/>
  <c r="EP20" i="1"/>
  <c r="EQ20" i="1" s="1"/>
  <c r="ER20" i="1"/>
  <c r="ES20" i="1" s="1"/>
  <c r="EK23" i="1"/>
  <c r="EL23" i="1" s="1"/>
  <c r="EI23" i="1"/>
  <c r="EJ23" i="1" s="1"/>
  <c r="EG23" i="1"/>
  <c r="EH23" i="1" s="1"/>
  <c r="EE23" i="1"/>
  <c r="EF23" i="1" s="1"/>
  <c r="EC23" i="1"/>
  <c r="ED23" i="1" s="1"/>
  <c r="EA23" i="1"/>
  <c r="EB23" i="1" s="1"/>
  <c r="DY23" i="1"/>
  <c r="DZ23" i="1" s="1"/>
  <c r="DW23" i="1"/>
  <c r="DX23" i="1" s="1"/>
  <c r="DU23" i="1"/>
  <c r="DV23" i="1" s="1"/>
  <c r="DS23" i="1"/>
  <c r="DT23" i="1" s="1"/>
  <c r="DQ23" i="1"/>
  <c r="DR23" i="1" s="1"/>
  <c r="DO23" i="1"/>
  <c r="DP23" i="1" s="1"/>
  <c r="DM23" i="1"/>
  <c r="DN23" i="1" s="1"/>
  <c r="DI23" i="1"/>
  <c r="DJ23" i="1" s="1"/>
  <c r="DE23" i="1"/>
  <c r="DF23" i="1" s="1"/>
  <c r="DC23" i="1"/>
  <c r="DD23" i="1" s="1"/>
  <c r="DA23" i="1"/>
  <c r="DB23" i="1" s="1"/>
  <c r="FZ26" i="1"/>
  <c r="GA26" i="1" s="1"/>
  <c r="FX26" i="1"/>
  <c r="FY26" i="1" s="1"/>
  <c r="FV26" i="1"/>
  <c r="FW26" i="1" s="1"/>
  <c r="FT26" i="1"/>
  <c r="FU26" i="1" s="1"/>
  <c r="FR26" i="1"/>
  <c r="FS26" i="1" s="1"/>
  <c r="FP26" i="1"/>
  <c r="FQ26" i="1" s="1"/>
  <c r="FN26" i="1"/>
  <c r="FO26" i="1" s="1"/>
  <c r="FL26" i="1"/>
  <c r="FM26" i="1" s="1"/>
  <c r="FJ26" i="1"/>
  <c r="FK26" i="1" s="1"/>
  <c r="FH26" i="1"/>
  <c r="FI26" i="1" s="1"/>
  <c r="FF26" i="1"/>
  <c r="FG26" i="1" s="1"/>
  <c r="FD26" i="1"/>
  <c r="FE26" i="1" s="1"/>
  <c r="FB26" i="1"/>
  <c r="FC26" i="1" s="1"/>
  <c r="EX26" i="1"/>
  <c r="EY26" i="1" s="1"/>
  <c r="ET26" i="1"/>
  <c r="EU26" i="1" s="1"/>
  <c r="ER26" i="1"/>
  <c r="ES26" i="1" s="1"/>
  <c r="EP26" i="1"/>
  <c r="EQ26" i="1" s="1"/>
  <c r="BZ8" i="1"/>
  <c r="CA8" i="1" s="1"/>
  <c r="BL8" i="1"/>
  <c r="BM8" i="1" s="1"/>
  <c r="CB10" i="1"/>
  <c r="CC10" i="1" s="1"/>
  <c r="CB15" i="1"/>
  <c r="CC15" i="1" s="1"/>
  <c r="CB21" i="1"/>
  <c r="CC21" i="1" s="1"/>
  <c r="CP16" i="1"/>
  <c r="CQ16" i="1" s="1"/>
  <c r="CH16" i="1"/>
  <c r="CI16" i="1" s="1"/>
  <c r="EK16" i="1"/>
  <c r="EL16" i="1" s="1"/>
  <c r="EI16" i="1"/>
  <c r="EJ16" i="1" s="1"/>
  <c r="EG16" i="1"/>
  <c r="EH16" i="1" s="1"/>
  <c r="EE16" i="1"/>
  <c r="EF16" i="1" s="1"/>
  <c r="EC16" i="1"/>
  <c r="ED16" i="1" s="1"/>
  <c r="EA16" i="1"/>
  <c r="EB16" i="1" s="1"/>
  <c r="DY16" i="1"/>
  <c r="DZ16" i="1" s="1"/>
  <c r="DW16" i="1"/>
  <c r="DX16" i="1" s="1"/>
  <c r="DU16" i="1"/>
  <c r="DV16" i="1" s="1"/>
  <c r="DS16" i="1"/>
  <c r="DT16" i="1" s="1"/>
  <c r="DQ16" i="1"/>
  <c r="DR16" i="1" s="1"/>
  <c r="DO16" i="1"/>
  <c r="DP16" i="1" s="1"/>
  <c r="DM16" i="1"/>
  <c r="DN16" i="1" s="1"/>
  <c r="DI16" i="1"/>
  <c r="DJ16" i="1" s="1"/>
  <c r="DE16" i="1"/>
  <c r="DF16" i="1" s="1"/>
  <c r="DC16" i="1"/>
  <c r="DD16" i="1" s="1"/>
  <c r="DA16" i="1"/>
  <c r="DB16" i="1" s="1"/>
  <c r="FZ7" i="1"/>
  <c r="GA7" i="1" s="1"/>
  <c r="FX7" i="1"/>
  <c r="FY7" i="1" s="1"/>
  <c r="FV7" i="1"/>
  <c r="FW7" i="1" s="1"/>
  <c r="FT7" i="1"/>
  <c r="FU7" i="1" s="1"/>
  <c r="FR7" i="1"/>
  <c r="FS7" i="1" s="1"/>
  <c r="FP7" i="1"/>
  <c r="FQ7" i="1" s="1"/>
  <c r="FN7" i="1"/>
  <c r="FO7" i="1" s="1"/>
  <c r="FL7" i="1"/>
  <c r="FM7" i="1" s="1"/>
  <c r="FJ7" i="1"/>
  <c r="FK7" i="1" s="1"/>
  <c r="FH7" i="1"/>
  <c r="FI7" i="1" s="1"/>
  <c r="FF7" i="1"/>
  <c r="FG7" i="1" s="1"/>
  <c r="FD7" i="1"/>
  <c r="FE7" i="1" s="1"/>
  <c r="FB7" i="1"/>
  <c r="FC7" i="1" s="1"/>
  <c r="EX7" i="1"/>
  <c r="EY7" i="1" s="1"/>
  <c r="ER7" i="1"/>
  <c r="ES7" i="1" s="1"/>
  <c r="ET7" i="1"/>
  <c r="EU7" i="1" s="1"/>
  <c r="EP7" i="1"/>
  <c r="EQ7" i="1" s="1"/>
  <c r="EK9" i="1"/>
  <c r="EL9" i="1" s="1"/>
  <c r="EI9" i="1"/>
  <c r="EJ9" i="1" s="1"/>
  <c r="EG9" i="1"/>
  <c r="EH9" i="1" s="1"/>
  <c r="EE9" i="1"/>
  <c r="EF9" i="1" s="1"/>
  <c r="EC9" i="1"/>
  <c r="ED9" i="1" s="1"/>
  <c r="EA9" i="1"/>
  <c r="EB9" i="1" s="1"/>
  <c r="DY9" i="1"/>
  <c r="DZ9" i="1" s="1"/>
  <c r="DW9" i="1"/>
  <c r="DX9" i="1" s="1"/>
  <c r="DU9" i="1"/>
  <c r="DV9" i="1" s="1"/>
  <c r="DS9" i="1"/>
  <c r="DT9" i="1" s="1"/>
  <c r="DQ9" i="1"/>
  <c r="DR9" i="1" s="1"/>
  <c r="DO9" i="1"/>
  <c r="DP9" i="1" s="1"/>
  <c r="DM9" i="1"/>
  <c r="DN9" i="1" s="1"/>
  <c r="DI9" i="1"/>
  <c r="DJ9" i="1" s="1"/>
  <c r="DE9" i="1"/>
  <c r="DF9" i="1" s="1"/>
  <c r="DC9" i="1"/>
  <c r="DD9" i="1" s="1"/>
  <c r="DA9" i="1"/>
  <c r="DB9" i="1" s="1"/>
  <c r="EK12" i="1"/>
  <c r="EL12" i="1" s="1"/>
  <c r="EI12" i="1"/>
  <c r="EJ12" i="1" s="1"/>
  <c r="EG12" i="1"/>
  <c r="EH12" i="1" s="1"/>
  <c r="EE12" i="1"/>
  <c r="EF12" i="1" s="1"/>
  <c r="EC12" i="1"/>
  <c r="ED12" i="1" s="1"/>
  <c r="EA12" i="1"/>
  <c r="EB12" i="1" s="1"/>
  <c r="DY12" i="1"/>
  <c r="DZ12" i="1" s="1"/>
  <c r="DW12" i="1"/>
  <c r="DX12" i="1" s="1"/>
  <c r="DU12" i="1"/>
  <c r="DV12" i="1" s="1"/>
  <c r="DS12" i="1"/>
  <c r="DT12" i="1" s="1"/>
  <c r="DQ12" i="1"/>
  <c r="DR12" i="1" s="1"/>
  <c r="DO12" i="1"/>
  <c r="DP12" i="1" s="1"/>
  <c r="DM12" i="1"/>
  <c r="DN12" i="1" s="1"/>
  <c r="DI12" i="1"/>
  <c r="DJ12" i="1" s="1"/>
  <c r="DE12" i="1"/>
  <c r="DF12" i="1" s="1"/>
  <c r="DC12" i="1"/>
  <c r="DD12" i="1" s="1"/>
  <c r="DA12" i="1"/>
  <c r="DB12" i="1" s="1"/>
  <c r="FZ13" i="1"/>
  <c r="GA13" i="1" s="1"/>
  <c r="FX13" i="1"/>
  <c r="FY13" i="1" s="1"/>
  <c r="FV13" i="1"/>
  <c r="FW13" i="1" s="1"/>
  <c r="FT13" i="1"/>
  <c r="FU13" i="1" s="1"/>
  <c r="FR13" i="1"/>
  <c r="FS13" i="1" s="1"/>
  <c r="FP13" i="1"/>
  <c r="FQ13" i="1" s="1"/>
  <c r="FN13" i="1"/>
  <c r="FO13" i="1" s="1"/>
  <c r="FL13" i="1"/>
  <c r="FM13" i="1" s="1"/>
  <c r="FJ13" i="1"/>
  <c r="FK13" i="1" s="1"/>
  <c r="FH13" i="1"/>
  <c r="FI13" i="1" s="1"/>
  <c r="FF13" i="1"/>
  <c r="FG13" i="1" s="1"/>
  <c r="FD13" i="1"/>
  <c r="FE13" i="1" s="1"/>
  <c r="FB13" i="1"/>
  <c r="FC13" i="1" s="1"/>
  <c r="EX13" i="1"/>
  <c r="EY13" i="1" s="1"/>
  <c r="ET13" i="1"/>
  <c r="EU13" i="1" s="1"/>
  <c r="EP13" i="1"/>
  <c r="EQ13" i="1" s="1"/>
  <c r="ER13" i="1"/>
  <c r="ES13" i="1" s="1"/>
  <c r="FZ19" i="1"/>
  <c r="GA19" i="1" s="1"/>
  <c r="FX19" i="1"/>
  <c r="FY19" i="1" s="1"/>
  <c r="FP19" i="1"/>
  <c r="FQ19" i="1" s="1"/>
  <c r="FN19" i="1"/>
  <c r="FO19" i="1" s="1"/>
  <c r="FL19" i="1"/>
  <c r="FM19" i="1" s="1"/>
  <c r="FJ19" i="1"/>
  <c r="FK19" i="1" s="1"/>
  <c r="FV19" i="1"/>
  <c r="FW19" i="1" s="1"/>
  <c r="FT19" i="1"/>
  <c r="FU19" i="1" s="1"/>
  <c r="FR19" i="1"/>
  <c r="FS19" i="1" s="1"/>
  <c r="FH19" i="1"/>
  <c r="FI19" i="1" s="1"/>
  <c r="FF19" i="1"/>
  <c r="FG19" i="1" s="1"/>
  <c r="FD19" i="1"/>
  <c r="FE19" i="1" s="1"/>
  <c r="FB19" i="1"/>
  <c r="FC19" i="1" s="1"/>
  <c r="EX19" i="1"/>
  <c r="EY19" i="1" s="1"/>
  <c r="ET19" i="1"/>
  <c r="EU19" i="1" s="1"/>
  <c r="EP19" i="1"/>
  <c r="EQ19" i="1" s="1"/>
  <c r="ER19" i="1"/>
  <c r="ES19" i="1" s="1"/>
  <c r="FZ22" i="1"/>
  <c r="GA22" i="1" s="1"/>
  <c r="FX22" i="1"/>
  <c r="FY22" i="1" s="1"/>
  <c r="FP22" i="1"/>
  <c r="FQ22" i="1" s="1"/>
  <c r="FN22" i="1"/>
  <c r="FO22" i="1" s="1"/>
  <c r="FL22" i="1"/>
  <c r="FM22" i="1" s="1"/>
  <c r="FJ22" i="1"/>
  <c r="FK22" i="1" s="1"/>
  <c r="FV22" i="1"/>
  <c r="FW22" i="1" s="1"/>
  <c r="FT22" i="1"/>
  <c r="FU22" i="1" s="1"/>
  <c r="FR22" i="1"/>
  <c r="FS22" i="1" s="1"/>
  <c r="FH22" i="1"/>
  <c r="FI22" i="1" s="1"/>
  <c r="FF22" i="1"/>
  <c r="FG22" i="1" s="1"/>
  <c r="FD22" i="1"/>
  <c r="FE22" i="1" s="1"/>
  <c r="FB22" i="1"/>
  <c r="FC22" i="1" s="1"/>
  <c r="EX22" i="1"/>
  <c r="EY22" i="1" s="1"/>
  <c r="ET22" i="1"/>
  <c r="EU22" i="1" s="1"/>
  <c r="EP22" i="1"/>
  <c r="EQ22" i="1" s="1"/>
  <c r="ER22" i="1"/>
  <c r="ES22" i="1" s="1"/>
  <c r="FZ25" i="1"/>
  <c r="GA25" i="1" s="1"/>
  <c r="FX25" i="1"/>
  <c r="FY25" i="1" s="1"/>
  <c r="FP25" i="1"/>
  <c r="FQ25" i="1" s="1"/>
  <c r="FN25" i="1"/>
  <c r="FO25" i="1" s="1"/>
  <c r="FL25" i="1"/>
  <c r="FM25" i="1" s="1"/>
  <c r="FJ25" i="1"/>
  <c r="FK25" i="1" s="1"/>
  <c r="FV25" i="1"/>
  <c r="FW25" i="1" s="1"/>
  <c r="FT25" i="1"/>
  <c r="FU25" i="1" s="1"/>
  <c r="FR25" i="1"/>
  <c r="FS25" i="1" s="1"/>
  <c r="FH25" i="1"/>
  <c r="FI25" i="1" s="1"/>
  <c r="FF25" i="1"/>
  <c r="FG25" i="1" s="1"/>
  <c r="FD25" i="1"/>
  <c r="FE25" i="1" s="1"/>
  <c r="FB25" i="1"/>
  <c r="FC25" i="1" s="1"/>
  <c r="EX25" i="1"/>
  <c r="EY25" i="1" s="1"/>
  <c r="ET25" i="1"/>
  <c r="EU25" i="1" s="1"/>
  <c r="EP25" i="1"/>
  <c r="EQ25" i="1" s="1"/>
  <c r="ER25" i="1"/>
  <c r="ES25" i="1" s="1"/>
  <c r="EK6" i="1"/>
  <c r="EL6" i="1" s="1"/>
  <c r="EI6" i="1"/>
  <c r="EJ6" i="1" s="1"/>
  <c r="EG6" i="1"/>
  <c r="EH6" i="1" s="1"/>
  <c r="EE6" i="1"/>
  <c r="EF6" i="1" s="1"/>
  <c r="EC6" i="1"/>
  <c r="ED6" i="1" s="1"/>
  <c r="EA6" i="1"/>
  <c r="EB6" i="1" s="1"/>
  <c r="DY6" i="1"/>
  <c r="DZ6" i="1" s="1"/>
  <c r="DW6" i="1"/>
  <c r="DX6" i="1" s="1"/>
  <c r="DU6" i="1"/>
  <c r="DV6" i="1" s="1"/>
  <c r="DS6" i="1"/>
  <c r="DT6" i="1" s="1"/>
  <c r="DQ6" i="1"/>
  <c r="DR6" i="1" s="1"/>
  <c r="DO6" i="1"/>
  <c r="DP6" i="1" s="1"/>
  <c r="DM6" i="1"/>
  <c r="DN6" i="1" s="1"/>
  <c r="DI6" i="1"/>
  <c r="DJ6" i="1" s="1"/>
  <c r="DE6" i="1"/>
  <c r="DF6" i="1" s="1"/>
  <c r="DC6" i="1"/>
  <c r="DD6" i="1" s="1"/>
  <c r="DA6" i="1"/>
  <c r="DB6" i="1" s="1"/>
  <c r="FZ6" i="1"/>
  <c r="GA6" i="1" s="1"/>
  <c r="FX6" i="1"/>
  <c r="FY6" i="1" s="1"/>
  <c r="FV6" i="1"/>
  <c r="FW6" i="1" s="1"/>
  <c r="FT6" i="1"/>
  <c r="FU6" i="1" s="1"/>
  <c r="FR6" i="1"/>
  <c r="FS6" i="1" s="1"/>
  <c r="FP6" i="1"/>
  <c r="FQ6" i="1" s="1"/>
  <c r="FN6" i="1"/>
  <c r="FO6" i="1" s="1"/>
  <c r="FL6" i="1"/>
  <c r="FM6" i="1" s="1"/>
  <c r="FJ6" i="1"/>
  <c r="FK6" i="1" s="1"/>
  <c r="FH6" i="1"/>
  <c r="FI6" i="1" s="1"/>
  <c r="FF6" i="1"/>
  <c r="FG6" i="1" s="1"/>
  <c r="FD6" i="1"/>
  <c r="FE6" i="1" s="1"/>
  <c r="FB6" i="1"/>
  <c r="FC6" i="1" s="1"/>
  <c r="EX6" i="1"/>
  <c r="EY6" i="1" s="1"/>
  <c r="ET6" i="1"/>
  <c r="EU6" i="1" s="1"/>
  <c r="EP6" i="1"/>
  <c r="EQ6" i="1" s="1"/>
  <c r="ER6" i="1"/>
  <c r="ES6" i="1" s="1"/>
  <c r="EK8" i="1"/>
  <c r="EL8" i="1" s="1"/>
  <c r="EI8" i="1"/>
  <c r="EJ8" i="1" s="1"/>
  <c r="EG8" i="1"/>
  <c r="EH8" i="1" s="1"/>
  <c r="EE8" i="1"/>
  <c r="EF8" i="1" s="1"/>
  <c r="EC8" i="1"/>
  <c r="ED8" i="1" s="1"/>
  <c r="EA8" i="1"/>
  <c r="EB8" i="1" s="1"/>
  <c r="DY8" i="1"/>
  <c r="DZ8" i="1" s="1"/>
  <c r="DW8" i="1"/>
  <c r="DX8" i="1" s="1"/>
  <c r="DU8" i="1"/>
  <c r="DV8" i="1" s="1"/>
  <c r="DS8" i="1"/>
  <c r="DT8" i="1" s="1"/>
  <c r="DQ8" i="1"/>
  <c r="DR8" i="1" s="1"/>
  <c r="DO8" i="1"/>
  <c r="DP8" i="1" s="1"/>
  <c r="DM8" i="1"/>
  <c r="DN8" i="1" s="1"/>
  <c r="DI8" i="1"/>
  <c r="DJ8" i="1" s="1"/>
  <c r="DE8" i="1"/>
  <c r="DF8" i="1" s="1"/>
  <c r="DC8" i="1"/>
  <c r="DD8" i="1" s="1"/>
  <c r="DA8" i="1"/>
  <c r="DB8" i="1" s="1"/>
  <c r="FZ11" i="1"/>
  <c r="GA11" i="1" s="1"/>
  <c r="FX11" i="1"/>
  <c r="FY11" i="1" s="1"/>
  <c r="FR11" i="1"/>
  <c r="FS11" i="1" s="1"/>
  <c r="FP11" i="1"/>
  <c r="FQ11" i="1" s="1"/>
  <c r="FN11" i="1"/>
  <c r="FO11" i="1" s="1"/>
  <c r="FL11" i="1"/>
  <c r="FM11" i="1" s="1"/>
  <c r="FV11" i="1"/>
  <c r="FW11" i="1" s="1"/>
  <c r="FT11" i="1"/>
  <c r="FU11" i="1" s="1"/>
  <c r="FJ11" i="1"/>
  <c r="FK11" i="1" s="1"/>
  <c r="FH11" i="1"/>
  <c r="FI11" i="1" s="1"/>
  <c r="FF11" i="1"/>
  <c r="FG11" i="1" s="1"/>
  <c r="FD11" i="1"/>
  <c r="FE11" i="1" s="1"/>
  <c r="FB11" i="1"/>
  <c r="FC11" i="1" s="1"/>
  <c r="EX11" i="1"/>
  <c r="EY11" i="1" s="1"/>
  <c r="ET11" i="1"/>
  <c r="EU11" i="1" s="1"/>
  <c r="EP11" i="1"/>
  <c r="EQ11" i="1" s="1"/>
  <c r="ER11" i="1"/>
  <c r="ES11" i="1" s="1"/>
  <c r="EK14" i="1"/>
  <c r="EL14" i="1" s="1"/>
  <c r="EI14" i="1"/>
  <c r="EJ14" i="1" s="1"/>
  <c r="EG14" i="1"/>
  <c r="EH14" i="1" s="1"/>
  <c r="EE14" i="1"/>
  <c r="EF14" i="1" s="1"/>
  <c r="EC14" i="1"/>
  <c r="ED14" i="1" s="1"/>
  <c r="EA14" i="1"/>
  <c r="EB14" i="1" s="1"/>
  <c r="DY14" i="1"/>
  <c r="DZ14" i="1" s="1"/>
  <c r="DW14" i="1"/>
  <c r="DX14" i="1" s="1"/>
  <c r="DU14" i="1"/>
  <c r="DV14" i="1" s="1"/>
  <c r="DS14" i="1"/>
  <c r="DT14" i="1" s="1"/>
  <c r="DQ14" i="1"/>
  <c r="DR14" i="1" s="1"/>
  <c r="DO14" i="1"/>
  <c r="DP14" i="1" s="1"/>
  <c r="DM14" i="1"/>
  <c r="DN14" i="1" s="1"/>
  <c r="DI14" i="1"/>
  <c r="DJ14" i="1" s="1"/>
  <c r="DE14" i="1"/>
  <c r="DF14" i="1" s="1"/>
  <c r="DC14" i="1"/>
  <c r="DD14" i="1" s="1"/>
  <c r="DA14" i="1"/>
  <c r="DB14" i="1" s="1"/>
  <c r="EK18" i="1"/>
  <c r="EL18" i="1" s="1"/>
  <c r="EI18" i="1"/>
  <c r="EJ18" i="1" s="1"/>
  <c r="EG18" i="1"/>
  <c r="EH18" i="1" s="1"/>
  <c r="EE18" i="1"/>
  <c r="EF18" i="1" s="1"/>
  <c r="EC18" i="1"/>
  <c r="ED18" i="1" s="1"/>
  <c r="EA18" i="1"/>
  <c r="EB18" i="1" s="1"/>
  <c r="DY18" i="1"/>
  <c r="DZ18" i="1" s="1"/>
  <c r="DW18" i="1"/>
  <c r="DX18" i="1" s="1"/>
  <c r="DU18" i="1"/>
  <c r="DV18" i="1" s="1"/>
  <c r="DS18" i="1"/>
  <c r="DT18" i="1" s="1"/>
  <c r="DQ18" i="1"/>
  <c r="DR18" i="1" s="1"/>
  <c r="DO18" i="1"/>
  <c r="DP18" i="1" s="1"/>
  <c r="DM18" i="1"/>
  <c r="DN18" i="1" s="1"/>
  <c r="DI18" i="1"/>
  <c r="DJ18" i="1" s="1"/>
  <c r="DE18" i="1"/>
  <c r="DF18" i="1" s="1"/>
  <c r="DC18" i="1"/>
  <c r="DD18" i="1" s="1"/>
  <c r="DA18" i="1"/>
  <c r="DB18" i="1" s="1"/>
  <c r="FZ21" i="1"/>
  <c r="GA21" i="1" s="1"/>
  <c r="FX21" i="1"/>
  <c r="FY21" i="1" s="1"/>
  <c r="FV21" i="1"/>
  <c r="FW21" i="1" s="1"/>
  <c r="FT21" i="1"/>
  <c r="FU21" i="1" s="1"/>
  <c r="FR21" i="1"/>
  <c r="FS21" i="1" s="1"/>
  <c r="FP21" i="1"/>
  <c r="FQ21" i="1" s="1"/>
  <c r="FN21" i="1"/>
  <c r="FO21" i="1" s="1"/>
  <c r="FL21" i="1"/>
  <c r="FM21" i="1" s="1"/>
  <c r="FJ21" i="1"/>
  <c r="FK21" i="1" s="1"/>
  <c r="FH21" i="1"/>
  <c r="FI21" i="1" s="1"/>
  <c r="FF21" i="1"/>
  <c r="FG21" i="1" s="1"/>
  <c r="FD21" i="1"/>
  <c r="FE21" i="1" s="1"/>
  <c r="FB21" i="1"/>
  <c r="FC21" i="1" s="1"/>
  <c r="EX21" i="1"/>
  <c r="EY21" i="1" s="1"/>
  <c r="ET21" i="1"/>
  <c r="EU21" i="1" s="1"/>
  <c r="ER21" i="1"/>
  <c r="ES21" i="1" s="1"/>
  <c r="EP21" i="1"/>
  <c r="EQ21" i="1" s="1"/>
  <c r="EK5" i="1"/>
  <c r="EL5" i="1" s="1"/>
  <c r="EI5" i="1"/>
  <c r="EJ5" i="1" s="1"/>
  <c r="EG5" i="1"/>
  <c r="EH5" i="1" s="1"/>
  <c r="EE5" i="1"/>
  <c r="EF5" i="1" s="1"/>
  <c r="EC5" i="1"/>
  <c r="ED5" i="1" s="1"/>
  <c r="EA5" i="1"/>
  <c r="EB5" i="1" s="1"/>
  <c r="DY5" i="1"/>
  <c r="DZ5" i="1" s="1"/>
  <c r="DW5" i="1"/>
  <c r="DX5" i="1" s="1"/>
  <c r="DU5" i="1"/>
  <c r="DV5" i="1" s="1"/>
  <c r="DS5" i="1"/>
  <c r="DT5" i="1" s="1"/>
  <c r="DQ5" i="1"/>
  <c r="DR5" i="1" s="1"/>
  <c r="DO5" i="1"/>
  <c r="DP5" i="1" s="1"/>
  <c r="DM5" i="1"/>
  <c r="DN5" i="1" s="1"/>
  <c r="DI5" i="1"/>
  <c r="DJ5" i="1" s="1"/>
  <c r="DE5" i="1"/>
  <c r="DF5" i="1" s="1"/>
  <c r="DC5" i="1"/>
  <c r="DD5" i="1" s="1"/>
  <c r="DA5" i="1"/>
  <c r="DB5" i="1" s="1"/>
  <c r="EK10" i="1"/>
  <c r="EL10" i="1" s="1"/>
  <c r="EI10" i="1"/>
  <c r="EJ10" i="1" s="1"/>
  <c r="EG10" i="1"/>
  <c r="EH10" i="1" s="1"/>
  <c r="EE10" i="1"/>
  <c r="EF10" i="1" s="1"/>
  <c r="EC10" i="1"/>
  <c r="ED10" i="1" s="1"/>
  <c r="EA10" i="1"/>
  <c r="EB10" i="1" s="1"/>
  <c r="DY10" i="1"/>
  <c r="DZ10" i="1" s="1"/>
  <c r="DW10" i="1"/>
  <c r="DX10" i="1" s="1"/>
  <c r="DU10" i="1"/>
  <c r="DV10" i="1" s="1"/>
  <c r="DS10" i="1"/>
  <c r="DT10" i="1" s="1"/>
  <c r="DQ10" i="1"/>
  <c r="DR10" i="1" s="1"/>
  <c r="DO10" i="1"/>
  <c r="DP10" i="1" s="1"/>
  <c r="DM10" i="1"/>
  <c r="DN10" i="1" s="1"/>
  <c r="DI10" i="1"/>
  <c r="DJ10" i="1" s="1"/>
  <c r="DE10" i="1"/>
  <c r="DF10" i="1" s="1"/>
  <c r="DC10" i="1"/>
  <c r="DD10" i="1" s="1"/>
  <c r="DA10" i="1"/>
  <c r="DB10" i="1" s="1"/>
  <c r="FZ10" i="1"/>
  <c r="GA10" i="1" s="1"/>
  <c r="FX10" i="1"/>
  <c r="FY10" i="1" s="1"/>
  <c r="FV10" i="1"/>
  <c r="FW10" i="1" s="1"/>
  <c r="FT10" i="1"/>
  <c r="FU10" i="1" s="1"/>
  <c r="FR10" i="1"/>
  <c r="FS10" i="1" s="1"/>
  <c r="FP10" i="1"/>
  <c r="FQ10" i="1" s="1"/>
  <c r="FN10" i="1"/>
  <c r="FO10" i="1" s="1"/>
  <c r="FL10" i="1"/>
  <c r="FM10" i="1" s="1"/>
  <c r="FJ10" i="1"/>
  <c r="FK10" i="1" s="1"/>
  <c r="FH10" i="1"/>
  <c r="FI10" i="1" s="1"/>
  <c r="FF10" i="1"/>
  <c r="FG10" i="1" s="1"/>
  <c r="FD10" i="1"/>
  <c r="FE10" i="1" s="1"/>
  <c r="FB10" i="1"/>
  <c r="FC10" i="1" s="1"/>
  <c r="EX10" i="1"/>
  <c r="EY10" i="1" s="1"/>
  <c r="ET10" i="1"/>
  <c r="EU10" i="1" s="1"/>
  <c r="EP10" i="1"/>
  <c r="EQ10" i="1" s="1"/>
  <c r="ER10" i="1"/>
  <c r="ES10" i="1" s="1"/>
  <c r="EK15" i="1"/>
  <c r="EL15" i="1" s="1"/>
  <c r="EI15" i="1"/>
  <c r="EJ15" i="1" s="1"/>
  <c r="EG15" i="1"/>
  <c r="EH15" i="1" s="1"/>
  <c r="EE15" i="1"/>
  <c r="EF15" i="1" s="1"/>
  <c r="EC15" i="1"/>
  <c r="ED15" i="1" s="1"/>
  <c r="EA15" i="1"/>
  <c r="EB15" i="1" s="1"/>
  <c r="DY15" i="1"/>
  <c r="DZ15" i="1" s="1"/>
  <c r="DW15" i="1"/>
  <c r="DX15" i="1" s="1"/>
  <c r="DU15" i="1"/>
  <c r="DV15" i="1" s="1"/>
  <c r="DS15" i="1"/>
  <c r="DT15" i="1" s="1"/>
  <c r="DQ15" i="1"/>
  <c r="DR15" i="1" s="1"/>
  <c r="DO15" i="1"/>
  <c r="DP15" i="1" s="1"/>
  <c r="DM15" i="1"/>
  <c r="DN15" i="1" s="1"/>
  <c r="DI15" i="1"/>
  <c r="DJ15" i="1" s="1"/>
  <c r="DE15" i="1"/>
  <c r="DF15" i="1" s="1"/>
  <c r="DC15" i="1"/>
  <c r="DD15" i="1" s="1"/>
  <c r="DA15" i="1"/>
  <c r="DB15" i="1" s="1"/>
  <c r="FZ15" i="1"/>
  <c r="GA15" i="1" s="1"/>
  <c r="FX15" i="1"/>
  <c r="FY15" i="1" s="1"/>
  <c r="FV15" i="1"/>
  <c r="FW15" i="1" s="1"/>
  <c r="FT15" i="1"/>
  <c r="FU15" i="1" s="1"/>
  <c r="FR15" i="1"/>
  <c r="FS15" i="1" s="1"/>
  <c r="FP15" i="1"/>
  <c r="FQ15" i="1" s="1"/>
  <c r="FN15" i="1"/>
  <c r="FO15" i="1" s="1"/>
  <c r="FL15" i="1"/>
  <c r="FM15" i="1" s="1"/>
  <c r="FJ15" i="1"/>
  <c r="FK15" i="1" s="1"/>
  <c r="FH15" i="1"/>
  <c r="FI15" i="1" s="1"/>
  <c r="FF15" i="1"/>
  <c r="FG15" i="1" s="1"/>
  <c r="FD15" i="1"/>
  <c r="FE15" i="1" s="1"/>
  <c r="FB15" i="1"/>
  <c r="FC15" i="1" s="1"/>
  <c r="EX15" i="1"/>
  <c r="EY15" i="1" s="1"/>
  <c r="ET15" i="1"/>
  <c r="EU15" i="1" s="1"/>
  <c r="EP15" i="1"/>
  <c r="EQ15" i="1" s="1"/>
  <c r="ER15" i="1"/>
  <c r="ES15" i="1" s="1"/>
  <c r="EK20" i="1"/>
  <c r="EL20" i="1" s="1"/>
  <c r="EI20" i="1"/>
  <c r="EJ20" i="1" s="1"/>
  <c r="EG20" i="1"/>
  <c r="EH20" i="1" s="1"/>
  <c r="EE20" i="1"/>
  <c r="EF20" i="1" s="1"/>
  <c r="EC20" i="1"/>
  <c r="ED20" i="1" s="1"/>
  <c r="EA20" i="1"/>
  <c r="EB20" i="1" s="1"/>
  <c r="DY20" i="1"/>
  <c r="DZ20" i="1" s="1"/>
  <c r="DW20" i="1"/>
  <c r="DX20" i="1" s="1"/>
  <c r="DU20" i="1"/>
  <c r="DV20" i="1" s="1"/>
  <c r="DS20" i="1"/>
  <c r="DT20" i="1" s="1"/>
  <c r="DQ20" i="1"/>
  <c r="DR20" i="1" s="1"/>
  <c r="DO20" i="1"/>
  <c r="DP20" i="1" s="1"/>
  <c r="DM20" i="1"/>
  <c r="DN20" i="1" s="1"/>
  <c r="DI20" i="1"/>
  <c r="DJ20" i="1" s="1"/>
  <c r="DE20" i="1"/>
  <c r="DF20" i="1" s="1"/>
  <c r="DC20" i="1"/>
  <c r="DD20" i="1" s="1"/>
  <c r="DA20" i="1"/>
  <c r="DB20" i="1" s="1"/>
  <c r="FZ23" i="1"/>
  <c r="GA23" i="1" s="1"/>
  <c r="FX23" i="1"/>
  <c r="FY23" i="1" s="1"/>
  <c r="FV23" i="1"/>
  <c r="FW23" i="1" s="1"/>
  <c r="FT23" i="1"/>
  <c r="FU23" i="1" s="1"/>
  <c r="FR23" i="1"/>
  <c r="FS23" i="1" s="1"/>
  <c r="FP23" i="1"/>
  <c r="FQ23" i="1" s="1"/>
  <c r="FN23" i="1"/>
  <c r="FO23" i="1" s="1"/>
  <c r="FL23" i="1"/>
  <c r="FM23" i="1" s="1"/>
  <c r="FJ23" i="1"/>
  <c r="FK23" i="1" s="1"/>
  <c r="FH23" i="1"/>
  <c r="FI23" i="1" s="1"/>
  <c r="FF23" i="1"/>
  <c r="FG23" i="1" s="1"/>
  <c r="FD23" i="1"/>
  <c r="FE23" i="1" s="1"/>
  <c r="FB23" i="1"/>
  <c r="FC23" i="1" s="1"/>
  <c r="EX23" i="1"/>
  <c r="EY23" i="1" s="1"/>
  <c r="ET23" i="1"/>
  <c r="EU23" i="1" s="1"/>
  <c r="ER23" i="1"/>
  <c r="ES23" i="1" s="1"/>
  <c r="EP23" i="1"/>
  <c r="EQ23" i="1" s="1"/>
  <c r="EK26" i="1"/>
  <c r="EL26" i="1" s="1"/>
  <c r="EI26" i="1"/>
  <c r="EJ26" i="1" s="1"/>
  <c r="EG26" i="1"/>
  <c r="EH26" i="1" s="1"/>
  <c r="EE26" i="1"/>
  <c r="EF26" i="1" s="1"/>
  <c r="EC26" i="1"/>
  <c r="ED26" i="1" s="1"/>
  <c r="EA26" i="1"/>
  <c r="EB26" i="1" s="1"/>
  <c r="DY26" i="1"/>
  <c r="DZ26" i="1" s="1"/>
  <c r="DW26" i="1"/>
  <c r="DX26" i="1" s="1"/>
  <c r="DU26" i="1"/>
  <c r="DV26" i="1" s="1"/>
  <c r="DS26" i="1"/>
  <c r="DT26" i="1" s="1"/>
  <c r="DQ26" i="1"/>
  <c r="DR26" i="1" s="1"/>
  <c r="DO26" i="1"/>
  <c r="DP26" i="1" s="1"/>
  <c r="DM26" i="1"/>
  <c r="DN26" i="1" s="1"/>
  <c r="DI26" i="1"/>
  <c r="DJ26" i="1" s="1"/>
  <c r="DE26" i="1"/>
  <c r="DF26" i="1" s="1"/>
  <c r="DC26" i="1"/>
  <c r="DD26" i="1" s="1"/>
  <c r="DA26" i="1"/>
  <c r="DB26" i="1" s="1"/>
  <c r="CB9" i="1"/>
  <c r="CC9" i="1" s="1"/>
  <c r="CB27" i="1"/>
  <c r="CC27" i="1" s="1"/>
  <c r="BX9" i="1"/>
  <c r="BY9" i="1" s="1"/>
  <c r="BT9" i="1"/>
  <c r="BU9" i="1" s="1"/>
  <c r="BT17" i="1"/>
  <c r="BU17" i="1" s="1"/>
  <c r="BT27" i="1"/>
  <c r="BU27" i="1" s="1"/>
  <c r="BW29" i="1"/>
  <c r="BW30" i="1" s="1"/>
  <c r="BW31" i="1" s="1"/>
  <c r="CV16" i="1"/>
  <c r="CW16" i="1" s="1"/>
  <c r="CR16" i="1"/>
  <c r="CS16" i="1" s="1"/>
  <c r="CN16" i="1"/>
  <c r="CO16" i="1" s="1"/>
  <c r="CJ16" i="1"/>
  <c r="CK16" i="1" s="1"/>
  <c r="CF16" i="1"/>
  <c r="CG16" i="1" s="1"/>
  <c r="CH9" i="1"/>
  <c r="CI9" i="1" s="1"/>
  <c r="CD9" i="1"/>
  <c r="CE9" i="1" s="1"/>
  <c r="BX13" i="1"/>
  <c r="BY13" i="1" s="1"/>
  <c r="CD13" i="1"/>
  <c r="CE13" i="1" s="1"/>
  <c r="CH17" i="1"/>
  <c r="CI17" i="1" s="1"/>
  <c r="CD17" i="1"/>
  <c r="CE17" i="1" s="1"/>
  <c r="BX22" i="1"/>
  <c r="BY22" i="1" s="1"/>
  <c r="CD22" i="1"/>
  <c r="CE22" i="1" s="1"/>
  <c r="CF27" i="1"/>
  <c r="CG27" i="1" s="1"/>
  <c r="CD27" i="1"/>
  <c r="CE27" i="1" s="1"/>
  <c r="BX7" i="1"/>
  <c r="BY7" i="1" s="1"/>
  <c r="CD7" i="1"/>
  <c r="CE7" i="1" s="1"/>
  <c r="CH12" i="1"/>
  <c r="CI12" i="1" s="1"/>
  <c r="CD12" i="1"/>
  <c r="CE12" i="1" s="1"/>
  <c r="BX19" i="1"/>
  <c r="BY19" i="1" s="1"/>
  <c r="CD19" i="1"/>
  <c r="CE19" i="1" s="1"/>
  <c r="CH24" i="1"/>
  <c r="CI24" i="1" s="1"/>
  <c r="CD24" i="1"/>
  <c r="CE24" i="1" s="1"/>
  <c r="CJ25" i="1"/>
  <c r="CK25" i="1" s="1"/>
  <c r="CD25" i="1"/>
  <c r="CE25" i="1" s="1"/>
  <c r="BX16" i="1"/>
  <c r="BY16" i="1" s="1"/>
  <c r="CD16" i="1"/>
  <c r="CE16" i="1" s="1"/>
  <c r="BS29" i="1"/>
  <c r="BS30" i="1" s="1"/>
  <c r="BS31" i="1" s="1"/>
  <c r="CN5" i="1"/>
  <c r="CO5" i="1" s="1"/>
  <c r="CL5" i="1"/>
  <c r="CM5" i="1" s="1"/>
  <c r="BZ5" i="1"/>
  <c r="CA5" i="1" s="1"/>
  <c r="BP5" i="1"/>
  <c r="BQ5" i="1" s="1"/>
  <c r="BT5" i="1"/>
  <c r="BU5" i="1" s="1"/>
  <c r="BX5" i="1"/>
  <c r="BY5" i="1" s="1"/>
  <c r="CE5" i="1"/>
  <c r="CN6" i="1"/>
  <c r="CO6" i="1" s="1"/>
  <c r="CL6" i="1"/>
  <c r="CM6" i="1" s="1"/>
  <c r="BN6" i="1"/>
  <c r="BO6" i="1" s="1"/>
  <c r="BL6" i="1"/>
  <c r="BM6" i="1" s="1"/>
  <c r="CE6" i="1"/>
  <c r="CJ6" i="1"/>
  <c r="CK6" i="1" s="1"/>
  <c r="BZ6" i="1"/>
  <c r="CA6" i="1" s="1"/>
  <c r="CN8" i="1"/>
  <c r="CO8" i="1" s="1"/>
  <c r="CL8" i="1"/>
  <c r="CM8" i="1" s="1"/>
  <c r="BP8" i="1"/>
  <c r="BQ8" i="1" s="1"/>
  <c r="BT8" i="1"/>
  <c r="BU8" i="1" s="1"/>
  <c r="BX8" i="1"/>
  <c r="BY8" i="1" s="1"/>
  <c r="CN10" i="1"/>
  <c r="CO10" i="1" s="1"/>
  <c r="CL10" i="1"/>
  <c r="CM10" i="1" s="1"/>
  <c r="BL10" i="1"/>
  <c r="BM10" i="1" s="1"/>
  <c r="CJ10" i="1"/>
  <c r="CK10" i="1" s="1"/>
  <c r="CN11" i="1"/>
  <c r="CO11" i="1" s="1"/>
  <c r="CL11" i="1"/>
  <c r="CM11" i="1" s="1"/>
  <c r="BZ11" i="1"/>
  <c r="CA11" i="1" s="1"/>
  <c r="BP11" i="1"/>
  <c r="BQ11" i="1" s="1"/>
  <c r="BT11" i="1"/>
  <c r="BU11" i="1" s="1"/>
  <c r="BX11" i="1"/>
  <c r="BY11" i="1" s="1"/>
  <c r="CE11" i="1"/>
  <c r="CN14" i="1"/>
  <c r="CO14" i="1" s="1"/>
  <c r="CL14" i="1"/>
  <c r="CM14" i="1" s="1"/>
  <c r="BP14" i="1"/>
  <c r="BQ14" i="1" s="1"/>
  <c r="BT14" i="1"/>
  <c r="BU14" i="1" s="1"/>
  <c r="BX14" i="1"/>
  <c r="BY14" i="1" s="1"/>
  <c r="CL15" i="1"/>
  <c r="CM15" i="1" s="1"/>
  <c r="CR15" i="1"/>
  <c r="CS15" i="1" s="1"/>
  <c r="BL15" i="1"/>
  <c r="BM15" i="1" s="1"/>
  <c r="CJ15" i="1"/>
  <c r="CK15" i="1" s="1"/>
  <c r="CL18" i="1"/>
  <c r="CM18" i="1" s="1"/>
  <c r="CR18" i="1"/>
  <c r="CS18" i="1" s="1"/>
  <c r="BN18" i="1"/>
  <c r="BO18" i="1" s="1"/>
  <c r="BL18" i="1"/>
  <c r="BM18" i="1" s="1"/>
  <c r="CE18" i="1"/>
  <c r="CJ18" i="1"/>
  <c r="CK18" i="1" s="1"/>
  <c r="BZ18" i="1"/>
  <c r="CA18" i="1" s="1"/>
  <c r="CL20" i="1"/>
  <c r="CM20" i="1" s="1"/>
  <c r="CV20" i="1"/>
  <c r="CW20" i="1" s="1"/>
  <c r="BP20" i="1"/>
  <c r="BQ20" i="1" s="1"/>
  <c r="BT20" i="1"/>
  <c r="BU20" i="1" s="1"/>
  <c r="BX20" i="1"/>
  <c r="BY20" i="1" s="1"/>
  <c r="CN21" i="1"/>
  <c r="CO21" i="1" s="1"/>
  <c r="CL21" i="1"/>
  <c r="CM21" i="1" s="1"/>
  <c r="BL21" i="1"/>
  <c r="BM21" i="1" s="1"/>
  <c r="CJ21" i="1"/>
  <c r="CK21" i="1" s="1"/>
  <c r="CN23" i="1"/>
  <c r="CO23" i="1" s="1"/>
  <c r="CL23" i="1"/>
  <c r="CM23" i="1" s="1"/>
  <c r="BN23" i="1"/>
  <c r="BO23" i="1" s="1"/>
  <c r="BZ23" i="1"/>
  <c r="CA23" i="1" s="1"/>
  <c r="BP23" i="1"/>
  <c r="BQ23" i="1" s="1"/>
  <c r="BT23" i="1"/>
  <c r="BU23" i="1" s="1"/>
  <c r="BX23" i="1"/>
  <c r="BY23" i="1" s="1"/>
  <c r="CE23" i="1"/>
  <c r="CN26" i="1"/>
  <c r="CO26" i="1" s="1"/>
  <c r="CP26" i="1"/>
  <c r="CQ26" i="1" s="1"/>
  <c r="BN26" i="1"/>
  <c r="BO26" i="1" s="1"/>
  <c r="BP26" i="1"/>
  <c r="BQ26" i="1" s="1"/>
  <c r="BT26" i="1"/>
  <c r="BU26" i="1" s="1"/>
  <c r="BX26" i="1"/>
  <c r="BY26" i="1" s="1"/>
  <c r="CJ26" i="1"/>
  <c r="CK26" i="1" s="1"/>
  <c r="CF6" i="1"/>
  <c r="CG6" i="1" s="1"/>
  <c r="CJ8" i="1"/>
  <c r="CK8" i="1" s="1"/>
  <c r="CJ14" i="1"/>
  <c r="CK14" i="1" s="1"/>
  <c r="CF18" i="1"/>
  <c r="CG18" i="1" s="1"/>
  <c r="CE8" i="1"/>
  <c r="CE20" i="1"/>
  <c r="BZ10" i="1"/>
  <c r="CA10" i="1" s="1"/>
  <c r="BZ21" i="1"/>
  <c r="CA21" i="1" s="1"/>
  <c r="BX6" i="1"/>
  <c r="BY6" i="1" s="1"/>
  <c r="BX18" i="1"/>
  <c r="BY18" i="1" s="1"/>
  <c r="BT6" i="1"/>
  <c r="BU6" i="1" s="1"/>
  <c r="BT18" i="1"/>
  <c r="BU18" i="1" s="1"/>
  <c r="BP6" i="1"/>
  <c r="BQ6" i="1" s="1"/>
  <c r="BP18" i="1"/>
  <c r="BQ18" i="1" s="1"/>
  <c r="CF8" i="1"/>
  <c r="CG8" i="1" s="1"/>
  <c r="CF14" i="1"/>
  <c r="CG14" i="1" s="1"/>
  <c r="CF20" i="1"/>
  <c r="CG20" i="1" s="1"/>
  <c r="CH26" i="1"/>
  <c r="CI26" i="1" s="1"/>
  <c r="CE15" i="1"/>
  <c r="BZ14" i="1"/>
  <c r="CA14" i="1" s="1"/>
  <c r="BZ26" i="1"/>
  <c r="CA26" i="1" s="1"/>
  <c r="BL5" i="1"/>
  <c r="BM5" i="1" s="1"/>
  <c r="BL11" i="1"/>
  <c r="BM11" i="1" s="1"/>
  <c r="BL23" i="1"/>
  <c r="BM23" i="1" s="1"/>
  <c r="BN10" i="1"/>
  <c r="BO10" i="1" s="1"/>
  <c r="BN21" i="1"/>
  <c r="BO21" i="1" s="1"/>
  <c r="CB5" i="1"/>
  <c r="CC5" i="1" s="1"/>
  <c r="CB8" i="1"/>
  <c r="CC8" i="1" s="1"/>
  <c r="CB11" i="1"/>
  <c r="CC11" i="1" s="1"/>
  <c r="CB14" i="1"/>
  <c r="CC14" i="1" s="1"/>
  <c r="CB20" i="1"/>
  <c r="CC20" i="1" s="1"/>
  <c r="CB23" i="1"/>
  <c r="CC23" i="1" s="1"/>
  <c r="CB26" i="1"/>
  <c r="CC26" i="1" s="1"/>
  <c r="BN5" i="1"/>
  <c r="BO5" i="1" s="1"/>
  <c r="BN8" i="1"/>
  <c r="BO8" i="1" s="1"/>
  <c r="BN11" i="1"/>
  <c r="BO11" i="1" s="1"/>
  <c r="BN14" i="1"/>
  <c r="BO14" i="1" s="1"/>
  <c r="BN20" i="1"/>
  <c r="BO20" i="1" s="1"/>
  <c r="CP5" i="1"/>
  <c r="CQ5" i="1" s="1"/>
  <c r="CR5" i="1"/>
  <c r="CS5" i="1" s="1"/>
  <c r="CP6" i="1"/>
  <c r="CQ6" i="1" s="1"/>
  <c r="CR6" i="1"/>
  <c r="CS6" i="1" s="1"/>
  <c r="CP8" i="1"/>
  <c r="CQ8" i="1" s="1"/>
  <c r="CR8" i="1"/>
  <c r="CS8" i="1" s="1"/>
  <c r="CP10" i="1"/>
  <c r="CQ10" i="1" s="1"/>
  <c r="CR10" i="1"/>
  <c r="CS10" i="1" s="1"/>
  <c r="CP11" i="1"/>
  <c r="CQ11" i="1" s="1"/>
  <c r="CR11" i="1"/>
  <c r="CS11" i="1" s="1"/>
  <c r="CP14" i="1"/>
  <c r="CQ14" i="1" s="1"/>
  <c r="CR14" i="1"/>
  <c r="CS14" i="1" s="1"/>
  <c r="CV15" i="1"/>
  <c r="CW15" i="1" s="1"/>
  <c r="CN15" i="1"/>
  <c r="CO15" i="1" s="1"/>
  <c r="CV18" i="1"/>
  <c r="CW18" i="1" s="1"/>
  <c r="CN18" i="1"/>
  <c r="CO18" i="1" s="1"/>
  <c r="CT20" i="1"/>
  <c r="CU20" i="1" s="1"/>
  <c r="CN20" i="1"/>
  <c r="CO20" i="1" s="1"/>
  <c r="CT21" i="1"/>
  <c r="CU21" i="1" s="1"/>
  <c r="CR21" i="1"/>
  <c r="CS21" i="1" s="1"/>
  <c r="CT23" i="1"/>
  <c r="CU23" i="1" s="1"/>
  <c r="CR23" i="1"/>
  <c r="CS23" i="1" s="1"/>
  <c r="CT26" i="1"/>
  <c r="CU26" i="1" s="1"/>
  <c r="CL26" i="1"/>
  <c r="CM26" i="1" s="1"/>
  <c r="CH5" i="1"/>
  <c r="CI5" i="1" s="1"/>
  <c r="CT5" i="1"/>
  <c r="CU5" i="1" s="1"/>
  <c r="CV5" i="1"/>
  <c r="CW5" i="1" s="1"/>
  <c r="CH6" i="1"/>
  <c r="CI6" i="1" s="1"/>
  <c r="CT6" i="1"/>
  <c r="CU6" i="1" s="1"/>
  <c r="CV6" i="1"/>
  <c r="CW6" i="1" s="1"/>
  <c r="CH8" i="1"/>
  <c r="CI8" i="1" s="1"/>
  <c r="CT8" i="1"/>
  <c r="CU8" i="1" s="1"/>
  <c r="CV8" i="1"/>
  <c r="CW8" i="1" s="1"/>
  <c r="CH10" i="1"/>
  <c r="CI10" i="1" s="1"/>
  <c r="CT10" i="1"/>
  <c r="CU10" i="1" s="1"/>
  <c r="CV10" i="1"/>
  <c r="CW10" i="1" s="1"/>
  <c r="CH11" i="1"/>
  <c r="CI11" i="1" s="1"/>
  <c r="CT11" i="1"/>
  <c r="CU11" i="1" s="1"/>
  <c r="CV11" i="1"/>
  <c r="CW11" i="1" s="1"/>
  <c r="CH14" i="1"/>
  <c r="CI14" i="1" s="1"/>
  <c r="CT14" i="1"/>
  <c r="CU14" i="1" s="1"/>
  <c r="CV14" i="1"/>
  <c r="CW14" i="1" s="1"/>
  <c r="CH15" i="1"/>
  <c r="CI15" i="1" s="1"/>
  <c r="CT15" i="1"/>
  <c r="CU15" i="1" s="1"/>
  <c r="CP15" i="1"/>
  <c r="CQ15" i="1" s="1"/>
  <c r="CH18" i="1"/>
  <c r="CI18" i="1" s="1"/>
  <c r="CT18" i="1"/>
  <c r="CU18" i="1" s="1"/>
  <c r="CP18" i="1"/>
  <c r="CQ18" i="1" s="1"/>
  <c r="CH20" i="1"/>
  <c r="CI20" i="1" s="1"/>
  <c r="CP20" i="1"/>
  <c r="CQ20" i="1" s="1"/>
  <c r="CR20" i="1"/>
  <c r="CS20" i="1" s="1"/>
  <c r="CH21" i="1"/>
  <c r="CI21" i="1" s="1"/>
  <c r="CP21" i="1"/>
  <c r="CQ21" i="1" s="1"/>
  <c r="CV21" i="1"/>
  <c r="CW21" i="1" s="1"/>
  <c r="CH23" i="1"/>
  <c r="CI23" i="1" s="1"/>
  <c r="CP23" i="1"/>
  <c r="CQ23" i="1" s="1"/>
  <c r="CV23" i="1"/>
  <c r="CW23" i="1" s="1"/>
  <c r="CV26" i="1"/>
  <c r="CW26" i="1" s="1"/>
  <c r="CR26" i="1"/>
  <c r="CS26" i="1" s="1"/>
  <c r="DN29" i="1" l="1"/>
  <c r="FQ29" i="1"/>
  <c r="EY29" i="1"/>
  <c r="DD29" i="1"/>
  <c r="EB29" i="1"/>
  <c r="FI29" i="1"/>
  <c r="FY29" i="1"/>
  <c r="ED29" i="1"/>
  <c r="FO29" i="1"/>
  <c r="FE29" i="1"/>
  <c r="FG29" i="1"/>
  <c r="FW29" i="1"/>
  <c r="EQ29" i="1"/>
  <c r="FM29" i="1"/>
  <c r="FU29" i="1"/>
  <c r="DF29" i="1"/>
  <c r="DV29" i="1"/>
  <c r="EL29" i="1"/>
  <c r="DT29" i="1"/>
  <c r="ES29" i="1"/>
  <c r="EU29" i="1"/>
  <c r="FC29" i="1"/>
  <c r="FK29" i="1"/>
  <c r="FS29" i="1"/>
  <c r="GA29" i="1"/>
  <c r="DJ29" i="1"/>
  <c r="DP29" i="1"/>
  <c r="DX29" i="1"/>
  <c r="EF29" i="1"/>
  <c r="DB29" i="1"/>
  <c r="DR29" i="1"/>
  <c r="DZ29" i="1"/>
  <c r="EH29" i="1"/>
  <c r="EJ29" i="1"/>
  <c r="BQ29" i="1"/>
  <c r="BQ30" i="1" s="1"/>
  <c r="BQ31" i="1" s="1"/>
  <c r="CW29" i="1"/>
  <c r="CW30" i="1" s="1"/>
  <c r="CW31" i="1" s="1"/>
  <c r="CI29" i="1"/>
  <c r="CI30" i="1" s="1"/>
  <c r="CI31" i="1" s="1"/>
  <c r="CQ29" i="1"/>
  <c r="CQ30" i="1" s="1"/>
  <c r="CQ31" i="1" s="1"/>
  <c r="BO29" i="1"/>
  <c r="BO30" i="1" s="1"/>
  <c r="BO31" i="1" s="1"/>
  <c r="CC29" i="1"/>
  <c r="CC30" i="1" s="1"/>
  <c r="CC31" i="1" s="1"/>
  <c r="BM29" i="1"/>
  <c r="CG29" i="1"/>
  <c r="CG30" i="1" s="1"/>
  <c r="CG31" i="1" s="1"/>
  <c r="CK29" i="1"/>
  <c r="CK30" i="1" s="1"/>
  <c r="CK31" i="1" s="1"/>
  <c r="BU29" i="1"/>
  <c r="BU30" i="1" s="1"/>
  <c r="BU31" i="1" s="1"/>
  <c r="CA29" i="1"/>
  <c r="CA30" i="1" s="1"/>
  <c r="CA31" i="1" s="1"/>
  <c r="CO29" i="1"/>
  <c r="CO30" i="1" s="1"/>
  <c r="CO31" i="1" s="1"/>
  <c r="CU29" i="1"/>
  <c r="CU30" i="1" s="1"/>
  <c r="CU31" i="1" s="1"/>
  <c r="CS29" i="1"/>
  <c r="CS30" i="1" s="1"/>
  <c r="CS31" i="1" s="1"/>
  <c r="CM29" i="1"/>
  <c r="CM30" i="1" s="1"/>
  <c r="CM31" i="1" s="1"/>
  <c r="BY29" i="1"/>
  <c r="BY30" i="1" s="1"/>
  <c r="BY31" i="1" s="1"/>
  <c r="CE29" i="1"/>
  <c r="CE30" i="1" s="1"/>
  <c r="CE31" i="1" s="1"/>
  <c r="BM30" i="1" l="1"/>
  <c r="BM31" i="1" s="1"/>
</calcChain>
</file>

<file path=xl/sharedStrings.xml><?xml version="1.0" encoding="utf-8"?>
<sst xmlns="http://schemas.openxmlformats.org/spreadsheetml/2006/main" count="261" uniqueCount="99">
  <si>
    <t>Наименование продуктов</t>
  </si>
  <si>
    <t>Каша "Дружба"</t>
  </si>
  <si>
    <t>Чай с сахаром</t>
  </si>
  <si>
    <t>Хлеб пшеничный</t>
  </si>
  <si>
    <t>Хлеб ржаной</t>
  </si>
  <si>
    <t>мёд</t>
  </si>
  <si>
    <t>Молоко</t>
  </si>
  <si>
    <t>Мёд</t>
  </si>
  <si>
    <t>кг</t>
  </si>
  <si>
    <t>1 неделя, понедельник</t>
  </si>
  <si>
    <t>1 неделя, вторник</t>
  </si>
  <si>
    <t>Чай с лимоном и сахаром</t>
  </si>
  <si>
    <t>1 неделя, среда</t>
  </si>
  <si>
    <t>Омлет натуральный</t>
  </si>
  <si>
    <t>Фрукты (в ассортименте)</t>
  </si>
  <si>
    <t>0,100; 0,120</t>
  </si>
  <si>
    <t>1 неделя, четверг</t>
  </si>
  <si>
    <t>1 неделя, пятница</t>
  </si>
  <si>
    <t>2 неделя, понедельник</t>
  </si>
  <si>
    <t>Каша вязкая молочная пшенная</t>
  </si>
  <si>
    <t>2 неделя, вторник</t>
  </si>
  <si>
    <t>Помидор (сезонный)</t>
  </si>
  <si>
    <t>Макароны отварные с сыром</t>
  </si>
  <si>
    <t>Какао с молоком</t>
  </si>
  <si>
    <t>2 неделя, среда</t>
  </si>
  <si>
    <t>Каша вязкая молочная пшеничная</t>
  </si>
  <si>
    <t>2 неделя, четверг</t>
  </si>
  <si>
    <t>2 неделя, пятница</t>
  </si>
  <si>
    <t>Запеканка из творога</t>
  </si>
  <si>
    <t>Повидло</t>
  </si>
  <si>
    <t>Хлебобулочное изделие</t>
  </si>
  <si>
    <t>сыр российский</t>
  </si>
  <si>
    <t>крупа рисовая</t>
  </si>
  <si>
    <t>крупа пшенная</t>
  </si>
  <si>
    <t>молоко</t>
  </si>
  <si>
    <t>сахар-песок</t>
  </si>
  <si>
    <t>масло сливочное</t>
  </si>
  <si>
    <t>соль поваренная йодированная</t>
  </si>
  <si>
    <t>чай черный байховый</t>
  </si>
  <si>
    <t>макаронные изделия</t>
  </si>
  <si>
    <t>лимон</t>
  </si>
  <si>
    <t>яйцо куриное</t>
  </si>
  <si>
    <t>сметана</t>
  </si>
  <si>
    <t>крупа овсяная</t>
  </si>
  <si>
    <t>томат (помидор)</t>
  </si>
  <si>
    <t>какао-порошок</t>
  </si>
  <si>
    <t>крупа пшеничная Артек</t>
  </si>
  <si>
    <t>творог</t>
  </si>
  <si>
    <t>круппа манная</t>
  </si>
  <si>
    <t>повидло</t>
  </si>
  <si>
    <t>хлеб пшеничный</t>
  </si>
  <si>
    <t>ИТОГО на 2 недели</t>
  </si>
  <si>
    <t>МБОУ "Береговская СОШ"</t>
  </si>
  <si>
    <t>МБОУ "Большанская ООШ"</t>
  </si>
  <si>
    <t>МБОУ "Вязовская СОШ"</t>
  </si>
  <si>
    <t>МБОУ "Донецкая ООШ"</t>
  </si>
  <si>
    <t>МБОУ "Журавская СОШ"</t>
  </si>
  <si>
    <t>МБОУ "Коломыцевская ООШ"</t>
  </si>
  <si>
    <t>МБОУ "Кривошеевская СОШ"</t>
  </si>
  <si>
    <t>МБОУ "Лучковская СОШ"</t>
  </si>
  <si>
    <t>МБОУ "Маломаяченская СОШ"</t>
  </si>
  <si>
    <t>МБОУ "Плотавская СОШ"</t>
  </si>
  <si>
    <t>МБОУ "Подолешенская СОШ"</t>
  </si>
  <si>
    <t>МБОУ "Прелестненская СОШ"</t>
  </si>
  <si>
    <t>МБОУ "Призначенская СОШ"</t>
  </si>
  <si>
    <t>МБОУ "Радьковская СОШ"</t>
  </si>
  <si>
    <t>МБОУ "Ржавецкая СОШ"</t>
  </si>
  <si>
    <t>МБОУ "Сагайдаченская ООШ"</t>
  </si>
  <si>
    <t>МБОУ "Холоднянская СОШ"</t>
  </si>
  <si>
    <t>МБОУ "Шаховская СОШ"</t>
  </si>
  <si>
    <t>МБОУ "Прохоровская гимназия"</t>
  </si>
  <si>
    <t>1-4 классы</t>
  </si>
  <si>
    <t>дети</t>
  </si>
  <si>
    <t>цены</t>
  </si>
  <si>
    <t>кг в год на 1 ребенка</t>
  </si>
  <si>
    <t>32 сейчас</t>
  </si>
  <si>
    <t>молоко в пакетах 0,2</t>
  </si>
  <si>
    <t>итого сумма</t>
  </si>
  <si>
    <t>местные</t>
  </si>
  <si>
    <t>федеральные</t>
  </si>
  <si>
    <t>итого</t>
  </si>
  <si>
    <t>стоимость в день</t>
  </si>
  <si>
    <t>завтрак</t>
  </si>
  <si>
    <t>обед</t>
  </si>
  <si>
    <t>фрукты (яблоки)</t>
  </si>
  <si>
    <t>23 с сентября</t>
  </si>
  <si>
    <t>хлебобулочное изделие (нан 50 гр)</t>
  </si>
  <si>
    <t>5-11 классы многодетные</t>
  </si>
  <si>
    <t>7 с сентября</t>
  </si>
  <si>
    <t>18 сейчас</t>
  </si>
  <si>
    <t>5-11 классы основные+овз</t>
  </si>
  <si>
    <t>9 с сентября</t>
  </si>
  <si>
    <t>25 сейчас</t>
  </si>
  <si>
    <t>яйцо куриное шт</t>
  </si>
  <si>
    <t>Каша вязкая молочная овсяная</t>
  </si>
  <si>
    <t>хлеб ржано-пшеничный</t>
  </si>
  <si>
    <t>хлебобулочное изделие</t>
  </si>
  <si>
    <t>Макароны отварные с сахаром</t>
  </si>
  <si>
    <t>Каша вязкая молочная манная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</si>
</sst>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0">
    <xf numFmtId="0" fontId="0" fillId="0" borderId="0" xfId="0"/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textRotation="90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165" fontId="4" fillId="0" borderId="0" xfId="0" applyNumberFormat="1" applyFont="1"/>
    <xf numFmtId="0" fontId="0" fillId="2" borderId="1" xfId="0" applyFill="1" applyBorder="1" applyAlignment="1">
      <alignment horizontal="center" textRotation="90"/>
    </xf>
    <xf numFmtId="0" fontId="0" fillId="0" borderId="1" xfId="0" applyBorder="1"/>
    <xf numFmtId="165" fontId="4" fillId="0" borderId="1" xfId="0" applyNumberFormat="1" applyFont="1" applyBorder="1"/>
    <xf numFmtId="0" fontId="0" fillId="0" borderId="1" xfId="0" applyFill="1" applyBorder="1"/>
    <xf numFmtId="165" fontId="4" fillId="0" borderId="2" xfId="0" applyNumberFormat="1" applyFont="1" applyBorder="1"/>
    <xf numFmtId="0" fontId="5" fillId="0" borderId="1" xfId="0" applyFont="1" applyBorder="1" applyAlignment="1">
      <alignment horizontal="center" textRotation="90"/>
    </xf>
    <xf numFmtId="165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4" fontId="0" fillId="0" borderId="1" xfId="0" applyNumberFormat="1" applyBorder="1"/>
    <xf numFmtId="4" fontId="1" fillId="3" borderId="1" xfId="0" applyNumberFormat="1" applyFont="1" applyFill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4" fontId="5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165" fontId="4" fillId="0" borderId="0" xfId="0" applyNumberFormat="1" applyFont="1" applyBorder="1"/>
    <xf numFmtId="4" fontId="5" fillId="0" borderId="0" xfId="0" applyNumberFormat="1" applyFont="1" applyBorder="1"/>
    <xf numFmtId="0" fontId="0" fillId="0" borderId="0" xfId="0" applyFill="1" applyBorder="1"/>
    <xf numFmtId="0" fontId="0" fillId="4" borderId="1" xfId="0" applyFill="1" applyBorder="1"/>
    <xf numFmtId="4" fontId="1" fillId="4" borderId="1" xfId="0" applyNumberFormat="1" applyFont="1" applyFill="1" applyBorder="1"/>
    <xf numFmtId="0" fontId="0" fillId="5" borderId="1" xfId="0" applyFill="1" applyBorder="1"/>
    <xf numFmtId="4" fontId="1" fillId="5" borderId="1" xfId="0" applyNumberFormat="1" applyFont="1" applyFill="1" applyBorder="1"/>
    <xf numFmtId="4" fontId="1" fillId="0" borderId="0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1" xfId="0" applyFill="1" applyBorder="1"/>
    <xf numFmtId="165" fontId="4" fillId="2" borderId="1" xfId="0" applyNumberFormat="1" applyFont="1" applyFill="1" applyBorder="1"/>
    <xf numFmtId="165" fontId="4" fillId="2" borderId="2" xfId="0" applyNumberFormat="1" applyFont="1" applyFill="1" applyBorder="1"/>
    <xf numFmtId="165" fontId="5" fillId="2" borderId="1" xfId="0" applyNumberFormat="1" applyFont="1" applyFill="1" applyBorder="1"/>
    <xf numFmtId="4" fontId="5" fillId="2" borderId="1" xfId="0" applyNumberFormat="1" applyFont="1" applyFill="1" applyBorder="1"/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/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6" fillId="0" borderId="2" xfId="0" applyNumberFormat="1" applyFont="1" applyBorder="1" applyAlignment="1" applyProtection="1">
      <alignment horizontal="center" vertical="center" textRotation="90" wrapText="1"/>
    </xf>
    <xf numFmtId="49" fontId="6" fillId="0" borderId="3" xfId="0" applyNumberFormat="1" applyFont="1" applyBorder="1" applyAlignment="1" applyProtection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B189"/>
  <sheetViews>
    <sheetView tabSelected="1" zoomScaleNormal="100" workbookViewId="0">
      <pane xSplit="1" ySplit="4" topLeftCell="AJ23" activePane="bottomRight" state="frozen"/>
      <selection pane="topRight" activeCell="B1" sqref="B1"/>
      <selection pane="bottomLeft" activeCell="A5" sqref="A5"/>
      <selection pane="bottomRight" activeCell="BG36" sqref="BG36"/>
    </sheetView>
  </sheetViews>
  <sheetFormatPr defaultRowHeight="15" x14ac:dyDescent="0.25"/>
  <cols>
    <col min="1" max="1" width="32.28515625" customWidth="1"/>
    <col min="2" max="58" width="6" customWidth="1"/>
    <col min="61" max="61" width="42" customWidth="1"/>
    <col min="62" max="62" width="7" customWidth="1"/>
    <col min="63" max="63" width="7.28515625" customWidth="1"/>
    <col min="65" max="65" width="10.140625" customWidth="1"/>
    <col min="67" max="67" width="10.42578125" customWidth="1"/>
    <col min="69" max="69" width="9.85546875" customWidth="1"/>
    <col min="71" max="71" width="10.7109375" customWidth="1"/>
    <col min="73" max="73" width="10.28515625" customWidth="1"/>
    <col min="75" max="75" width="10.28515625" customWidth="1"/>
    <col min="77" max="77" width="10.28515625" customWidth="1"/>
    <col min="79" max="79" width="10.28515625" customWidth="1"/>
    <col min="81" max="81" width="10.28515625" customWidth="1"/>
    <col min="83" max="83" width="10.7109375" customWidth="1"/>
    <col min="85" max="85" width="10.28515625" customWidth="1"/>
    <col min="87" max="87" width="10.5703125" customWidth="1"/>
    <col min="89" max="89" width="10.42578125" customWidth="1"/>
    <col min="91" max="91" width="10.7109375" customWidth="1"/>
    <col min="93" max="93" width="10.7109375" customWidth="1"/>
    <col min="97" max="97" width="11.28515625" customWidth="1"/>
    <col min="99" max="99" width="9.85546875" customWidth="1"/>
    <col min="101" max="101" width="10.42578125" customWidth="1"/>
    <col min="102" max="102" width="28.28515625" customWidth="1"/>
    <col min="105" max="142" width="12.140625" customWidth="1"/>
    <col min="143" max="143" width="33.140625" customWidth="1"/>
    <col min="146" max="183" width="11.140625" customWidth="1"/>
    <col min="184" max="184" width="10.85546875" customWidth="1"/>
  </cols>
  <sheetData>
    <row r="2" spans="1:183" ht="30" customHeight="1" x14ac:dyDescent="0.25">
      <c r="A2" s="54" t="s">
        <v>0</v>
      </c>
      <c r="B2" s="55" t="s">
        <v>9</v>
      </c>
      <c r="C2" s="56"/>
      <c r="D2" s="56"/>
      <c r="E2" s="56"/>
      <c r="F2" s="57"/>
      <c r="G2" s="48" t="s">
        <v>10</v>
      </c>
      <c r="H2" s="48"/>
      <c r="I2" s="48"/>
      <c r="J2" s="48"/>
      <c r="K2" s="48"/>
      <c r="L2" s="37" t="s">
        <v>12</v>
      </c>
      <c r="M2" s="38"/>
      <c r="N2" s="38"/>
      <c r="O2" s="38"/>
      <c r="P2" s="38"/>
      <c r="Q2" s="39"/>
      <c r="R2" s="55" t="s">
        <v>16</v>
      </c>
      <c r="S2" s="56"/>
      <c r="T2" s="56"/>
      <c r="U2" s="56"/>
      <c r="V2" s="57"/>
      <c r="W2" s="48" t="s">
        <v>17</v>
      </c>
      <c r="X2" s="48"/>
      <c r="Y2" s="48"/>
      <c r="Z2" s="48"/>
      <c r="AA2" s="48"/>
      <c r="AB2" s="48"/>
      <c r="AC2" s="48" t="s">
        <v>18</v>
      </c>
      <c r="AD2" s="48"/>
      <c r="AE2" s="48"/>
      <c r="AF2" s="48"/>
      <c r="AG2" s="48"/>
      <c r="AH2" s="48"/>
      <c r="AI2" s="48" t="s">
        <v>20</v>
      </c>
      <c r="AJ2" s="48"/>
      <c r="AK2" s="48"/>
      <c r="AL2" s="48"/>
      <c r="AM2" s="48"/>
      <c r="AN2" s="48"/>
      <c r="AO2" s="48"/>
      <c r="AP2" s="55" t="s">
        <v>24</v>
      </c>
      <c r="AQ2" s="56"/>
      <c r="AR2" s="56"/>
      <c r="AS2" s="56"/>
      <c r="AT2" s="56"/>
      <c r="AU2" s="55" t="s">
        <v>26</v>
      </c>
      <c r="AV2" s="56"/>
      <c r="AW2" s="56"/>
      <c r="AX2" s="56"/>
      <c r="AY2" s="56"/>
      <c r="AZ2" s="57"/>
      <c r="BA2" s="48" t="s">
        <v>27</v>
      </c>
      <c r="BB2" s="48"/>
      <c r="BC2" s="48"/>
      <c r="BD2" s="48"/>
      <c r="BE2" s="48"/>
      <c r="BF2" s="48"/>
      <c r="BG2" s="49" t="s">
        <v>51</v>
      </c>
      <c r="BH2" s="15"/>
      <c r="BI2" s="50" t="s">
        <v>0</v>
      </c>
      <c r="BJ2" s="19"/>
      <c r="BK2" s="19"/>
      <c r="BL2" s="51" t="s">
        <v>71</v>
      </c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0" t="s">
        <v>0</v>
      </c>
      <c r="CY2" s="26"/>
      <c r="CZ2" s="26"/>
      <c r="DA2" s="51" t="s">
        <v>87</v>
      </c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0" t="s">
        <v>0</v>
      </c>
      <c r="EN2" s="26"/>
      <c r="EO2" s="26"/>
      <c r="EP2" s="51" t="s">
        <v>90</v>
      </c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</row>
    <row r="3" spans="1:183" ht="172.5" x14ac:dyDescent="0.25">
      <c r="A3" s="54"/>
      <c r="B3" s="1" t="s">
        <v>1</v>
      </c>
      <c r="C3" s="1" t="s">
        <v>2</v>
      </c>
      <c r="D3" s="1" t="s">
        <v>3</v>
      </c>
      <c r="E3" s="1" t="s">
        <v>7</v>
      </c>
      <c r="F3" s="1" t="s">
        <v>6</v>
      </c>
      <c r="G3" s="1" t="s">
        <v>97</v>
      </c>
      <c r="H3" s="1" t="s">
        <v>2</v>
      </c>
      <c r="I3" s="1" t="s">
        <v>3</v>
      </c>
      <c r="J3" s="1" t="s">
        <v>7</v>
      </c>
      <c r="K3" s="1" t="s">
        <v>6</v>
      </c>
      <c r="L3" s="1" t="s">
        <v>13</v>
      </c>
      <c r="M3" s="1" t="s">
        <v>2</v>
      </c>
      <c r="N3" s="10" t="s">
        <v>14</v>
      </c>
      <c r="O3" s="1" t="s">
        <v>3</v>
      </c>
      <c r="P3" s="1" t="s">
        <v>7</v>
      </c>
      <c r="Q3" s="1" t="s">
        <v>6</v>
      </c>
      <c r="R3" s="5" t="s">
        <v>98</v>
      </c>
      <c r="S3" s="1" t="s">
        <v>2</v>
      </c>
      <c r="T3" s="1" t="s">
        <v>3</v>
      </c>
      <c r="U3" s="1" t="s">
        <v>7</v>
      </c>
      <c r="V3" s="1" t="s">
        <v>6</v>
      </c>
      <c r="W3" s="5" t="s">
        <v>94</v>
      </c>
      <c r="X3" s="1" t="s">
        <v>2</v>
      </c>
      <c r="Y3" s="10" t="s">
        <v>14</v>
      </c>
      <c r="Z3" s="1" t="s">
        <v>3</v>
      </c>
      <c r="AA3" s="1" t="s">
        <v>7</v>
      </c>
      <c r="AB3" s="1" t="s">
        <v>6</v>
      </c>
      <c r="AC3" s="5" t="s">
        <v>19</v>
      </c>
      <c r="AD3" s="1" t="s">
        <v>11</v>
      </c>
      <c r="AE3" s="10" t="s">
        <v>14</v>
      </c>
      <c r="AF3" s="1" t="s">
        <v>3</v>
      </c>
      <c r="AG3" s="1" t="s">
        <v>7</v>
      </c>
      <c r="AH3" s="1" t="s">
        <v>6</v>
      </c>
      <c r="AI3" s="5" t="s">
        <v>21</v>
      </c>
      <c r="AJ3" s="5" t="s">
        <v>22</v>
      </c>
      <c r="AK3" s="5" t="s">
        <v>23</v>
      </c>
      <c r="AL3" s="1" t="s">
        <v>3</v>
      </c>
      <c r="AM3" s="1" t="s">
        <v>4</v>
      </c>
      <c r="AN3" s="1" t="s">
        <v>7</v>
      </c>
      <c r="AO3" s="1" t="s">
        <v>6</v>
      </c>
      <c r="AP3" s="5" t="s">
        <v>25</v>
      </c>
      <c r="AQ3" s="1" t="s">
        <v>2</v>
      </c>
      <c r="AR3" s="10" t="s">
        <v>14</v>
      </c>
      <c r="AS3" s="1" t="s">
        <v>3</v>
      </c>
      <c r="AT3" s="1" t="s">
        <v>7</v>
      </c>
      <c r="AU3" s="1" t="s">
        <v>13</v>
      </c>
      <c r="AV3" s="1" t="s">
        <v>11</v>
      </c>
      <c r="AW3" s="10" t="s">
        <v>14</v>
      </c>
      <c r="AX3" s="1" t="s">
        <v>3</v>
      </c>
      <c r="AY3" s="1" t="s">
        <v>7</v>
      </c>
      <c r="AZ3" s="1" t="s">
        <v>6</v>
      </c>
      <c r="BA3" s="5" t="s">
        <v>28</v>
      </c>
      <c r="BB3" s="5" t="s">
        <v>29</v>
      </c>
      <c r="BC3" s="1" t="s">
        <v>2</v>
      </c>
      <c r="BD3" s="10" t="s">
        <v>30</v>
      </c>
      <c r="BE3" s="1" t="s">
        <v>7</v>
      </c>
      <c r="BF3" s="1" t="s">
        <v>6</v>
      </c>
      <c r="BG3" s="49"/>
      <c r="BH3" s="15" t="s">
        <v>81</v>
      </c>
      <c r="BI3" s="50"/>
      <c r="BJ3" s="20" t="s">
        <v>74</v>
      </c>
      <c r="BK3" s="20" t="s">
        <v>73</v>
      </c>
      <c r="BL3" s="52" t="s">
        <v>52</v>
      </c>
      <c r="BM3" s="53"/>
      <c r="BN3" s="52" t="s">
        <v>53</v>
      </c>
      <c r="BO3" s="53"/>
      <c r="BP3" s="52" t="s">
        <v>54</v>
      </c>
      <c r="BQ3" s="53"/>
      <c r="BR3" s="52" t="s">
        <v>55</v>
      </c>
      <c r="BS3" s="53"/>
      <c r="BT3" s="52" t="s">
        <v>56</v>
      </c>
      <c r="BU3" s="53"/>
      <c r="BV3" s="52" t="s">
        <v>57</v>
      </c>
      <c r="BW3" s="53"/>
      <c r="BX3" s="52" t="s">
        <v>58</v>
      </c>
      <c r="BY3" s="53"/>
      <c r="BZ3" s="52" t="s">
        <v>59</v>
      </c>
      <c r="CA3" s="53"/>
      <c r="CB3" s="52" t="s">
        <v>60</v>
      </c>
      <c r="CC3" s="53"/>
      <c r="CD3" s="52" t="s">
        <v>61</v>
      </c>
      <c r="CE3" s="53"/>
      <c r="CF3" s="52" t="s">
        <v>62</v>
      </c>
      <c r="CG3" s="53"/>
      <c r="CH3" s="52" t="s">
        <v>63</v>
      </c>
      <c r="CI3" s="53"/>
      <c r="CJ3" s="52" t="s">
        <v>64</v>
      </c>
      <c r="CK3" s="53"/>
      <c r="CL3" s="52" t="s">
        <v>65</v>
      </c>
      <c r="CM3" s="53"/>
      <c r="CN3" s="52" t="s">
        <v>66</v>
      </c>
      <c r="CO3" s="53"/>
      <c r="CP3" s="52" t="s">
        <v>67</v>
      </c>
      <c r="CQ3" s="53"/>
      <c r="CR3" s="52" t="s">
        <v>68</v>
      </c>
      <c r="CS3" s="53"/>
      <c r="CT3" s="52" t="s">
        <v>69</v>
      </c>
      <c r="CU3" s="53"/>
      <c r="CV3" s="52" t="s">
        <v>70</v>
      </c>
      <c r="CW3" s="53"/>
      <c r="CX3" s="50"/>
      <c r="CY3" s="20" t="s">
        <v>74</v>
      </c>
      <c r="CZ3" s="20" t="s">
        <v>73</v>
      </c>
      <c r="DA3" s="52" t="s">
        <v>52</v>
      </c>
      <c r="DB3" s="53"/>
      <c r="DC3" s="52" t="s">
        <v>53</v>
      </c>
      <c r="DD3" s="53"/>
      <c r="DE3" s="52" t="s">
        <v>54</v>
      </c>
      <c r="DF3" s="53"/>
      <c r="DG3" s="52" t="s">
        <v>55</v>
      </c>
      <c r="DH3" s="53"/>
      <c r="DI3" s="52" t="s">
        <v>56</v>
      </c>
      <c r="DJ3" s="53"/>
      <c r="DK3" s="52" t="s">
        <v>57</v>
      </c>
      <c r="DL3" s="53"/>
      <c r="DM3" s="52" t="s">
        <v>58</v>
      </c>
      <c r="DN3" s="53"/>
      <c r="DO3" s="52" t="s">
        <v>59</v>
      </c>
      <c r="DP3" s="53"/>
      <c r="DQ3" s="52" t="s">
        <v>60</v>
      </c>
      <c r="DR3" s="53"/>
      <c r="DS3" s="52" t="s">
        <v>61</v>
      </c>
      <c r="DT3" s="53"/>
      <c r="DU3" s="52" t="s">
        <v>62</v>
      </c>
      <c r="DV3" s="53"/>
      <c r="DW3" s="52" t="s">
        <v>63</v>
      </c>
      <c r="DX3" s="53"/>
      <c r="DY3" s="52" t="s">
        <v>64</v>
      </c>
      <c r="DZ3" s="53"/>
      <c r="EA3" s="52" t="s">
        <v>65</v>
      </c>
      <c r="EB3" s="53"/>
      <c r="EC3" s="52" t="s">
        <v>66</v>
      </c>
      <c r="ED3" s="53"/>
      <c r="EE3" s="52" t="s">
        <v>67</v>
      </c>
      <c r="EF3" s="53"/>
      <c r="EG3" s="52" t="s">
        <v>68</v>
      </c>
      <c r="EH3" s="53"/>
      <c r="EI3" s="52" t="s">
        <v>69</v>
      </c>
      <c r="EJ3" s="53"/>
      <c r="EK3" s="52" t="s">
        <v>70</v>
      </c>
      <c r="EL3" s="53"/>
      <c r="EM3" s="50"/>
      <c r="EN3" s="20" t="s">
        <v>74</v>
      </c>
      <c r="EO3" s="20" t="s">
        <v>73</v>
      </c>
      <c r="EP3" s="52" t="s">
        <v>52</v>
      </c>
      <c r="EQ3" s="53"/>
      <c r="ER3" s="52" t="s">
        <v>53</v>
      </c>
      <c r="ES3" s="53"/>
      <c r="ET3" s="52" t="s">
        <v>54</v>
      </c>
      <c r="EU3" s="53"/>
      <c r="EV3" s="52" t="s">
        <v>55</v>
      </c>
      <c r="EW3" s="53"/>
      <c r="EX3" s="52" t="s">
        <v>56</v>
      </c>
      <c r="EY3" s="53"/>
      <c r="EZ3" s="52" t="s">
        <v>57</v>
      </c>
      <c r="FA3" s="53"/>
      <c r="FB3" s="52" t="s">
        <v>58</v>
      </c>
      <c r="FC3" s="53"/>
      <c r="FD3" s="52" t="s">
        <v>59</v>
      </c>
      <c r="FE3" s="53"/>
      <c r="FF3" s="52" t="s">
        <v>60</v>
      </c>
      <c r="FG3" s="53"/>
      <c r="FH3" s="52" t="s">
        <v>61</v>
      </c>
      <c r="FI3" s="53"/>
      <c r="FJ3" s="52" t="s">
        <v>62</v>
      </c>
      <c r="FK3" s="53"/>
      <c r="FL3" s="52" t="s">
        <v>63</v>
      </c>
      <c r="FM3" s="53"/>
      <c r="FN3" s="52" t="s">
        <v>64</v>
      </c>
      <c r="FO3" s="53"/>
      <c r="FP3" s="52" t="s">
        <v>65</v>
      </c>
      <c r="FQ3" s="53"/>
      <c r="FR3" s="52" t="s">
        <v>66</v>
      </c>
      <c r="FS3" s="53"/>
      <c r="FT3" s="52" t="s">
        <v>67</v>
      </c>
      <c r="FU3" s="53"/>
      <c r="FV3" s="52" t="s">
        <v>68</v>
      </c>
      <c r="FW3" s="53"/>
      <c r="FX3" s="52" t="s">
        <v>69</v>
      </c>
      <c r="FY3" s="53"/>
      <c r="FZ3" s="52" t="s">
        <v>70</v>
      </c>
      <c r="GA3" s="53"/>
    </row>
    <row r="4" spans="1:183" ht="30" customHeight="1" x14ac:dyDescent="0.25">
      <c r="A4" s="7" t="s">
        <v>8</v>
      </c>
      <c r="B4" s="3">
        <v>0.2</v>
      </c>
      <c r="C4" s="3">
        <v>0.2</v>
      </c>
      <c r="D4" s="3">
        <v>0.03</v>
      </c>
      <c r="E4" s="3">
        <v>0.01</v>
      </c>
      <c r="F4" s="3">
        <v>0.2</v>
      </c>
      <c r="G4" s="3">
        <v>0.2</v>
      </c>
      <c r="H4" s="3">
        <v>0.2</v>
      </c>
      <c r="I4" s="3">
        <v>0.03</v>
      </c>
      <c r="J4" s="3">
        <v>0.01</v>
      </c>
      <c r="K4" s="3">
        <v>0.2</v>
      </c>
      <c r="L4" s="3">
        <v>0.2</v>
      </c>
      <c r="M4" s="3">
        <v>0.2</v>
      </c>
      <c r="N4" s="4" t="s">
        <v>15</v>
      </c>
      <c r="O4" s="3">
        <v>0.03</v>
      </c>
      <c r="P4" s="3">
        <v>0.01</v>
      </c>
      <c r="Q4" s="3">
        <v>0.2</v>
      </c>
      <c r="R4" s="6">
        <v>0.2</v>
      </c>
      <c r="S4" s="3">
        <v>0.2</v>
      </c>
      <c r="T4" s="3">
        <v>0.03</v>
      </c>
      <c r="U4" s="3">
        <v>0.01</v>
      </c>
      <c r="V4" s="3">
        <v>0.2</v>
      </c>
      <c r="W4" s="6">
        <v>0.2</v>
      </c>
      <c r="X4" s="6">
        <v>0.2</v>
      </c>
      <c r="Y4" s="4" t="s">
        <v>15</v>
      </c>
      <c r="Z4" s="6">
        <v>0.03</v>
      </c>
      <c r="AA4" s="6">
        <v>0.01</v>
      </c>
      <c r="AB4" s="6">
        <v>0.2</v>
      </c>
      <c r="AC4" s="6">
        <v>0.2</v>
      </c>
      <c r="AD4" s="6">
        <v>0.2</v>
      </c>
      <c r="AE4" s="4" t="s">
        <v>15</v>
      </c>
      <c r="AF4" s="6">
        <v>0.03</v>
      </c>
      <c r="AG4" s="6">
        <v>0.01</v>
      </c>
      <c r="AH4" s="6">
        <v>0.2</v>
      </c>
      <c r="AI4" s="6">
        <v>0.1</v>
      </c>
      <c r="AJ4" s="6">
        <v>0.2</v>
      </c>
      <c r="AK4" s="6">
        <v>0.2</v>
      </c>
      <c r="AL4" s="6">
        <v>0.03</v>
      </c>
      <c r="AM4" s="6">
        <v>0.02</v>
      </c>
      <c r="AN4" s="6">
        <v>0.01</v>
      </c>
      <c r="AO4" s="6">
        <v>0.2</v>
      </c>
      <c r="AP4" s="6">
        <v>0.2</v>
      </c>
      <c r="AQ4" s="6">
        <v>0.2</v>
      </c>
      <c r="AR4" s="4" t="s">
        <v>15</v>
      </c>
      <c r="AS4" s="6">
        <v>0.03</v>
      </c>
      <c r="AT4" s="6">
        <v>0.01</v>
      </c>
      <c r="AU4" s="6">
        <v>0.2</v>
      </c>
      <c r="AV4" s="6">
        <v>0.2</v>
      </c>
      <c r="AW4" s="4" t="s">
        <v>15</v>
      </c>
      <c r="AX4" s="6">
        <v>0.03</v>
      </c>
      <c r="AY4" s="6">
        <v>0.01</v>
      </c>
      <c r="AZ4" s="6">
        <v>0.2</v>
      </c>
      <c r="BA4" s="6">
        <v>0.2</v>
      </c>
      <c r="BB4" s="6">
        <v>0.02</v>
      </c>
      <c r="BC4" s="6">
        <v>0.2</v>
      </c>
      <c r="BD4" s="6">
        <v>0.05</v>
      </c>
      <c r="BE4" s="6">
        <v>0.01</v>
      </c>
      <c r="BF4" s="6">
        <v>0.2</v>
      </c>
      <c r="BG4" s="17" t="s">
        <v>8</v>
      </c>
      <c r="BH4" s="17"/>
      <c r="BI4" s="18" t="s">
        <v>72</v>
      </c>
      <c r="BJ4" s="18"/>
      <c r="BK4" s="18"/>
      <c r="BL4" s="58">
        <v>55</v>
      </c>
      <c r="BM4" s="59"/>
      <c r="BN4" s="58">
        <v>8</v>
      </c>
      <c r="BO4" s="59"/>
      <c r="BP4" s="58">
        <v>23</v>
      </c>
      <c r="BQ4" s="59"/>
      <c r="BR4" s="58" t="s">
        <v>85</v>
      </c>
      <c r="BS4" s="59"/>
      <c r="BT4" s="58">
        <v>54</v>
      </c>
      <c r="BU4" s="59"/>
      <c r="BV4" s="58" t="s">
        <v>75</v>
      </c>
      <c r="BW4" s="59"/>
      <c r="BX4" s="58">
        <v>26</v>
      </c>
      <c r="BY4" s="59"/>
      <c r="BZ4" s="58">
        <v>23</v>
      </c>
      <c r="CA4" s="59"/>
      <c r="CB4" s="58">
        <v>10</v>
      </c>
      <c r="CC4" s="59"/>
      <c r="CD4" s="58">
        <v>21</v>
      </c>
      <c r="CE4" s="59"/>
      <c r="CF4" s="58">
        <v>30</v>
      </c>
      <c r="CG4" s="59"/>
      <c r="CH4" s="58">
        <v>69</v>
      </c>
      <c r="CI4" s="59"/>
      <c r="CJ4" s="58">
        <v>54</v>
      </c>
      <c r="CK4" s="59"/>
      <c r="CL4" s="58">
        <v>67</v>
      </c>
      <c r="CM4" s="59"/>
      <c r="CN4" s="58">
        <v>10</v>
      </c>
      <c r="CO4" s="59"/>
      <c r="CP4" s="58">
        <v>5</v>
      </c>
      <c r="CQ4" s="59"/>
      <c r="CR4" s="58">
        <v>60</v>
      </c>
      <c r="CS4" s="59"/>
      <c r="CT4" s="58">
        <v>15</v>
      </c>
      <c r="CU4" s="59"/>
      <c r="CV4" s="58">
        <v>78</v>
      </c>
      <c r="CW4" s="59"/>
      <c r="CX4" s="18" t="s">
        <v>72</v>
      </c>
      <c r="CY4" s="18"/>
      <c r="CZ4" s="18"/>
      <c r="DA4" s="58">
        <v>22</v>
      </c>
      <c r="DB4" s="59"/>
      <c r="DC4" s="58">
        <v>7</v>
      </c>
      <c r="DD4" s="59"/>
      <c r="DE4" s="58">
        <v>6</v>
      </c>
      <c r="DF4" s="59"/>
      <c r="DG4" s="58" t="s">
        <v>88</v>
      </c>
      <c r="DH4" s="59"/>
      <c r="DI4" s="58">
        <v>27</v>
      </c>
      <c r="DJ4" s="59"/>
      <c r="DK4" s="58" t="s">
        <v>89</v>
      </c>
      <c r="DL4" s="59"/>
      <c r="DM4" s="58">
        <v>21</v>
      </c>
      <c r="DN4" s="59"/>
      <c r="DO4" s="58">
        <v>10</v>
      </c>
      <c r="DP4" s="59"/>
      <c r="DQ4" s="58">
        <v>11</v>
      </c>
      <c r="DR4" s="59"/>
      <c r="DS4" s="58">
        <v>7</v>
      </c>
      <c r="DT4" s="59"/>
      <c r="DU4" s="58">
        <v>7</v>
      </c>
      <c r="DV4" s="59"/>
      <c r="DW4" s="58">
        <v>31</v>
      </c>
      <c r="DX4" s="59"/>
      <c r="DY4" s="58">
        <v>14</v>
      </c>
      <c r="DZ4" s="59"/>
      <c r="EA4" s="58">
        <v>30</v>
      </c>
      <c r="EB4" s="59"/>
      <c r="EC4" s="58">
        <v>7</v>
      </c>
      <c r="ED4" s="59"/>
      <c r="EE4" s="58">
        <v>4</v>
      </c>
      <c r="EF4" s="59"/>
      <c r="EG4" s="58">
        <v>20</v>
      </c>
      <c r="EH4" s="59"/>
      <c r="EI4" s="58">
        <v>4</v>
      </c>
      <c r="EJ4" s="59"/>
      <c r="EK4" s="58">
        <v>0</v>
      </c>
      <c r="EL4" s="59"/>
      <c r="EM4" s="18" t="s">
        <v>72</v>
      </c>
      <c r="EN4" s="18"/>
      <c r="EO4" s="18"/>
      <c r="EP4" s="58">
        <v>52</v>
      </c>
      <c r="EQ4" s="59"/>
      <c r="ER4" s="58">
        <v>7</v>
      </c>
      <c r="ES4" s="59"/>
      <c r="ET4" s="58">
        <v>27</v>
      </c>
      <c r="EU4" s="59"/>
      <c r="EV4" s="58" t="s">
        <v>91</v>
      </c>
      <c r="EW4" s="59"/>
      <c r="EX4" s="58">
        <v>40</v>
      </c>
      <c r="EY4" s="59"/>
      <c r="EZ4" s="58" t="s">
        <v>92</v>
      </c>
      <c r="FA4" s="59"/>
      <c r="FB4" s="58">
        <v>31</v>
      </c>
      <c r="FC4" s="59"/>
      <c r="FD4" s="58">
        <v>23</v>
      </c>
      <c r="FE4" s="59"/>
      <c r="FF4" s="58">
        <v>17</v>
      </c>
      <c r="FG4" s="59"/>
      <c r="FH4" s="58">
        <v>21</v>
      </c>
      <c r="FI4" s="59"/>
      <c r="FJ4" s="58">
        <v>41</v>
      </c>
      <c r="FK4" s="59"/>
      <c r="FL4" s="58">
        <v>91</v>
      </c>
      <c r="FM4" s="59"/>
      <c r="FN4" s="58">
        <v>57</v>
      </c>
      <c r="FO4" s="59"/>
      <c r="FP4" s="58">
        <v>61</v>
      </c>
      <c r="FQ4" s="59"/>
      <c r="FR4" s="58">
        <v>17</v>
      </c>
      <c r="FS4" s="59"/>
      <c r="FT4" s="58">
        <v>1</v>
      </c>
      <c r="FU4" s="59"/>
      <c r="FV4" s="58">
        <v>36</v>
      </c>
      <c r="FW4" s="59"/>
      <c r="FX4" s="58">
        <v>11</v>
      </c>
      <c r="FY4" s="59"/>
      <c r="FZ4" s="58">
        <v>1</v>
      </c>
      <c r="GA4" s="59"/>
    </row>
    <row r="5" spans="1:183" ht="15.75" x14ac:dyDescent="0.25">
      <c r="A5" s="13" t="s">
        <v>45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4"/>
      <c r="AJ5" s="12"/>
      <c r="AK5" s="12">
        <v>5.0000000000000001E-3</v>
      </c>
      <c r="AL5" s="12"/>
      <c r="AM5" s="12"/>
      <c r="AN5" s="12"/>
      <c r="AO5" s="14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4"/>
      <c r="BA5" s="12"/>
      <c r="BB5" s="12"/>
      <c r="BC5" s="12"/>
      <c r="BD5" s="12"/>
      <c r="BE5" s="12"/>
      <c r="BF5" s="12"/>
      <c r="BG5" s="16">
        <f t="shared" ref="BG5:BG28" si="0">SUM(B5:BF5)</f>
        <v>5.0000000000000001E-3</v>
      </c>
      <c r="BH5" s="25">
        <f t="shared" ref="BH5:BH28" si="1">(BG5*BK5)/10</f>
        <v>0.2</v>
      </c>
      <c r="BI5" s="13" t="s">
        <v>45</v>
      </c>
      <c r="BJ5" s="2">
        <f t="shared" ref="BJ5:BJ28" si="2">BG5*17</f>
        <v>8.5000000000000006E-2</v>
      </c>
      <c r="BK5" s="22">
        <v>400</v>
      </c>
      <c r="BL5" s="21">
        <f t="shared" ref="BL5:BL28" si="3">BJ5*55</f>
        <v>4.6750000000000007</v>
      </c>
      <c r="BM5" s="21">
        <f t="shared" ref="BM5:BM28" si="4">BL5*BK5</f>
        <v>1870.0000000000002</v>
      </c>
      <c r="BN5" s="21">
        <f t="shared" ref="BN5:BN28" si="5">BJ5*8</f>
        <v>0.68</v>
      </c>
      <c r="BO5" s="21">
        <f t="shared" ref="BO5:BO28" si="6">BN5*BK5</f>
        <v>272</v>
      </c>
      <c r="BP5" s="21">
        <f t="shared" ref="BP5:BP28" si="7">BJ5*23</f>
        <v>1.9550000000000001</v>
      </c>
      <c r="BQ5" s="21">
        <f t="shared" ref="BQ5:BQ28" si="8">BP5*BK5</f>
        <v>782</v>
      </c>
      <c r="BR5" s="21">
        <f t="shared" ref="BR5:BR28" si="9">BG5*8*23</f>
        <v>0.92</v>
      </c>
      <c r="BS5" s="21">
        <f t="shared" ref="BS5:BS28" si="10">BR5*BK5</f>
        <v>368</v>
      </c>
      <c r="BT5" s="21">
        <f t="shared" ref="BT5:BT28" si="11">BJ5*54</f>
        <v>4.5900000000000007</v>
      </c>
      <c r="BU5" s="21">
        <f t="shared" ref="BU5:BU28" si="12">BT5*BK5</f>
        <v>1836.0000000000002</v>
      </c>
      <c r="BV5" s="21">
        <f t="shared" ref="BV5:BV28" si="13">(BG5*9*32)+(BG5*8*8)</f>
        <v>1.76</v>
      </c>
      <c r="BW5" s="21">
        <f t="shared" ref="BW5:BW28" si="14">BV5*BK5</f>
        <v>704</v>
      </c>
      <c r="BX5" s="21">
        <f t="shared" ref="BX5:BX28" si="15">BJ5*26</f>
        <v>2.21</v>
      </c>
      <c r="BY5" s="21">
        <f t="shared" ref="BY5:BY28" si="16">BX5*BK5</f>
        <v>884</v>
      </c>
      <c r="BZ5" s="21">
        <f t="shared" ref="BZ5:BZ28" si="17">BJ5*23</f>
        <v>1.9550000000000001</v>
      </c>
      <c r="CA5" s="21">
        <f t="shared" ref="CA5:CA28" si="18">BZ5*BK5</f>
        <v>782</v>
      </c>
      <c r="CB5" s="21">
        <f t="shared" ref="CB5:CB28" si="19">BJ5*10</f>
        <v>0.85000000000000009</v>
      </c>
      <c r="CC5" s="21">
        <f t="shared" ref="CC5:CC28" si="20">CB5*BK5</f>
        <v>340.00000000000006</v>
      </c>
      <c r="CD5" s="21">
        <f t="shared" ref="CD5:CD28" si="21">BJ5*21</f>
        <v>1.7850000000000001</v>
      </c>
      <c r="CE5" s="21">
        <f t="shared" ref="CE5:CE28" si="22">CD5*BK5</f>
        <v>714</v>
      </c>
      <c r="CF5" s="21">
        <f t="shared" ref="CF5:CF28" si="23">BJ5*30</f>
        <v>2.5500000000000003</v>
      </c>
      <c r="CG5" s="21">
        <f t="shared" ref="CG5:CG28" si="24">CF5*BK5</f>
        <v>1020.0000000000001</v>
      </c>
      <c r="CH5" s="21">
        <f t="shared" ref="CH5:CH28" si="25">BJ5*69</f>
        <v>5.8650000000000002</v>
      </c>
      <c r="CI5" s="21">
        <f t="shared" ref="CI5:CI28" si="26">CH5*BK5</f>
        <v>2346</v>
      </c>
      <c r="CJ5" s="21">
        <f t="shared" ref="CJ5:CJ28" si="27">BJ5*54</f>
        <v>4.5900000000000007</v>
      </c>
      <c r="CK5" s="21">
        <f t="shared" ref="CK5:CK28" si="28">CJ5*BK5</f>
        <v>1836.0000000000002</v>
      </c>
      <c r="CL5" s="21">
        <f t="shared" ref="CL5:CL28" si="29">BJ5*67</f>
        <v>5.6950000000000003</v>
      </c>
      <c r="CM5" s="21">
        <f t="shared" ref="CM5:CM28" si="30">CL5*BK5</f>
        <v>2278</v>
      </c>
      <c r="CN5" s="21">
        <f t="shared" ref="CN5:CN28" si="31">BJ5*10</f>
        <v>0.85000000000000009</v>
      </c>
      <c r="CO5" s="21">
        <f t="shared" ref="CO5:CO28" si="32">CN5*BK5</f>
        <v>340.00000000000006</v>
      </c>
      <c r="CP5" s="21">
        <f t="shared" ref="CP5:CP28" si="33">BJ5*5</f>
        <v>0.42500000000000004</v>
      </c>
      <c r="CQ5" s="21">
        <f t="shared" ref="CQ5:CQ28" si="34">CP5*BK5</f>
        <v>170.00000000000003</v>
      </c>
      <c r="CR5" s="21">
        <f t="shared" ref="CR5:CR28" si="35">BJ5*60</f>
        <v>5.1000000000000005</v>
      </c>
      <c r="CS5" s="21">
        <f t="shared" ref="CS5:CS28" si="36">CR5*BK5</f>
        <v>2040.0000000000002</v>
      </c>
      <c r="CT5" s="21">
        <f t="shared" ref="CT5:CT28" si="37">BJ5*15</f>
        <v>1.2750000000000001</v>
      </c>
      <c r="CU5" s="21">
        <f t="shared" ref="CU5:CU28" si="38">CT5*BK5</f>
        <v>510.00000000000006</v>
      </c>
      <c r="CV5" s="21">
        <f t="shared" ref="CV5:CV28" si="39">BJ5*78</f>
        <v>6.6300000000000008</v>
      </c>
      <c r="CW5" s="21">
        <f t="shared" ref="CW5:CW28" si="40">CV5*BK5</f>
        <v>2652.0000000000005</v>
      </c>
      <c r="CX5" s="13" t="s">
        <v>45</v>
      </c>
      <c r="CY5" s="2">
        <f t="shared" ref="CY5:CY28" si="41">BG5*17</f>
        <v>8.5000000000000006E-2</v>
      </c>
      <c r="CZ5" s="22">
        <v>400</v>
      </c>
      <c r="DA5" s="21">
        <f t="shared" ref="DA5:DA28" si="42">CY5*22</f>
        <v>1.87</v>
      </c>
      <c r="DB5" s="21">
        <f t="shared" ref="DB5:DB28" si="43">DA5*CZ5</f>
        <v>748</v>
      </c>
      <c r="DC5" s="21">
        <f t="shared" ref="DC5:DC28" si="44">CY5*7</f>
        <v>0.59500000000000008</v>
      </c>
      <c r="DD5" s="21">
        <f t="shared" ref="DD5:DD28" si="45">DC5*CZ5</f>
        <v>238.00000000000003</v>
      </c>
      <c r="DE5" s="21">
        <f t="shared" ref="DE5:DE28" si="46">CY5*6</f>
        <v>0.51</v>
      </c>
      <c r="DF5" s="21">
        <f t="shared" ref="DF5:DF28" si="47">DE5*CZ5</f>
        <v>204</v>
      </c>
      <c r="DG5" s="21">
        <f t="shared" ref="DG5:DG28" si="48">BG5*8*7</f>
        <v>0.28000000000000003</v>
      </c>
      <c r="DH5" s="21">
        <f t="shared" ref="DH5:DH28" si="49">DG5*CZ5</f>
        <v>112.00000000000001</v>
      </c>
      <c r="DI5" s="21">
        <f t="shared" ref="DI5:DI28" si="50">CY5*27</f>
        <v>2.2950000000000004</v>
      </c>
      <c r="DJ5" s="21">
        <f t="shared" ref="DJ5:DJ28" si="51">DI5*CZ5</f>
        <v>918.00000000000011</v>
      </c>
      <c r="DK5" s="21">
        <f t="shared" ref="DK5:DK28" si="52">(BG5*9*18)+(BG5*8*11)</f>
        <v>1.25</v>
      </c>
      <c r="DL5" s="21">
        <f t="shared" ref="DL5:DL28" si="53">DK5*CZ5</f>
        <v>500</v>
      </c>
      <c r="DM5" s="21">
        <f t="shared" ref="DM5:DM28" si="54">CY5*21</f>
        <v>1.7850000000000001</v>
      </c>
      <c r="DN5" s="21">
        <f t="shared" ref="DN5:DN28" si="55">DM5*CZ5</f>
        <v>714</v>
      </c>
      <c r="DO5" s="21">
        <f t="shared" ref="DO5:DO28" si="56">CY5*10</f>
        <v>0.85000000000000009</v>
      </c>
      <c r="DP5" s="21">
        <f t="shared" ref="DP5:DP28" si="57">DO5*CZ5</f>
        <v>340.00000000000006</v>
      </c>
      <c r="DQ5" s="21">
        <f t="shared" ref="DQ5:DQ28" si="58">CY5*11</f>
        <v>0.93500000000000005</v>
      </c>
      <c r="DR5" s="21">
        <f t="shared" ref="DR5:DR28" si="59">DQ5*CZ5</f>
        <v>374</v>
      </c>
      <c r="DS5" s="21">
        <f t="shared" ref="DS5:DS28" si="60">CY5*7</f>
        <v>0.59500000000000008</v>
      </c>
      <c r="DT5" s="21">
        <f t="shared" ref="DT5:DT28" si="61">DS5*CZ5</f>
        <v>238.00000000000003</v>
      </c>
      <c r="DU5" s="21">
        <f t="shared" ref="DU5:DU28" si="62">CY5*7</f>
        <v>0.59500000000000008</v>
      </c>
      <c r="DV5" s="21">
        <f t="shared" ref="DV5:DV28" si="63">DU5*CZ5</f>
        <v>238.00000000000003</v>
      </c>
      <c r="DW5" s="21">
        <f t="shared" ref="DW5:DW28" si="64">CY5*31</f>
        <v>2.6350000000000002</v>
      </c>
      <c r="DX5" s="21">
        <f t="shared" ref="DX5:DX28" si="65">DW5*CZ5</f>
        <v>1054</v>
      </c>
      <c r="DY5" s="21">
        <f t="shared" ref="DY5:DY28" si="66">CY5*14</f>
        <v>1.1900000000000002</v>
      </c>
      <c r="DZ5" s="21">
        <f t="shared" ref="DZ5:DZ28" si="67">DY5*CZ5</f>
        <v>476.00000000000006</v>
      </c>
      <c r="EA5" s="21">
        <f t="shared" ref="EA5:EA28" si="68">CY5*30</f>
        <v>2.5500000000000003</v>
      </c>
      <c r="EB5" s="21">
        <f t="shared" ref="EB5:EB28" si="69">EA5*CZ5</f>
        <v>1020.0000000000001</v>
      </c>
      <c r="EC5" s="21">
        <f t="shared" ref="EC5:EC28" si="70">CY5*7</f>
        <v>0.59500000000000008</v>
      </c>
      <c r="ED5" s="21">
        <f t="shared" ref="ED5:ED28" si="71">EC5*CZ5</f>
        <v>238.00000000000003</v>
      </c>
      <c r="EE5" s="21">
        <f t="shared" ref="EE5:EE28" si="72">CY5*4</f>
        <v>0.34</v>
      </c>
      <c r="EF5" s="21">
        <f t="shared" ref="EF5:EF28" si="73">EE5*CZ5</f>
        <v>136</v>
      </c>
      <c r="EG5" s="21">
        <f t="shared" ref="EG5:EG28" si="74">CY5*20</f>
        <v>1.7000000000000002</v>
      </c>
      <c r="EH5" s="21">
        <f t="shared" ref="EH5:EH28" si="75">EG5*CZ5</f>
        <v>680.00000000000011</v>
      </c>
      <c r="EI5" s="21">
        <f t="shared" ref="EI5:EI28" si="76">CY5*4</f>
        <v>0.34</v>
      </c>
      <c r="EJ5" s="21">
        <f t="shared" ref="EJ5:EJ28" si="77">EI5*CZ5</f>
        <v>136</v>
      </c>
      <c r="EK5" s="21">
        <f t="shared" ref="EK5:EK28" si="78">CY5*0</f>
        <v>0</v>
      </c>
      <c r="EL5" s="21">
        <f t="shared" ref="EL5:EL28" si="79">EK5*CZ5</f>
        <v>0</v>
      </c>
      <c r="EM5" s="13" t="s">
        <v>45</v>
      </c>
      <c r="EN5" s="2">
        <f t="shared" ref="EN5:EN28" si="80">BG5*17</f>
        <v>8.5000000000000006E-2</v>
      </c>
      <c r="EO5" s="22">
        <v>400</v>
      </c>
      <c r="EP5" s="21">
        <f t="shared" ref="EP5:EP28" si="81">EN5*52</f>
        <v>4.42</v>
      </c>
      <c r="EQ5" s="21">
        <f t="shared" ref="EQ5:EQ28" si="82">EP5*EO5</f>
        <v>1768</v>
      </c>
      <c r="ER5" s="21">
        <f t="shared" ref="ER5:ER28" si="83">EN5*7</f>
        <v>0.59500000000000008</v>
      </c>
      <c r="ES5" s="21">
        <f t="shared" ref="ES5:ES28" si="84">ER5*EO5</f>
        <v>238.00000000000003</v>
      </c>
      <c r="ET5" s="21">
        <f t="shared" ref="ET5:ET28" si="85">EN5*27</f>
        <v>2.2950000000000004</v>
      </c>
      <c r="EU5" s="21">
        <f t="shared" ref="EU5:EU28" si="86">ET5*EO5</f>
        <v>918.00000000000011</v>
      </c>
      <c r="EV5" s="21">
        <f t="shared" ref="EV5:EV28" si="87">BG5*8*9</f>
        <v>0.36</v>
      </c>
      <c r="EW5" s="21">
        <f t="shared" ref="EW5:EW28" si="88">EV5*EO5</f>
        <v>144</v>
      </c>
      <c r="EX5" s="21">
        <f t="shared" ref="EX5:EX28" si="89">EN5*40</f>
        <v>3.4000000000000004</v>
      </c>
      <c r="EY5" s="21">
        <f t="shared" ref="EY5:EY28" si="90">EX5*EO5</f>
        <v>1360.0000000000002</v>
      </c>
      <c r="EZ5" s="21">
        <f t="shared" ref="EZ5:EZ28" si="91">(BG5*9*25)+(BG5*8*16)</f>
        <v>1.7650000000000001</v>
      </c>
      <c r="FA5" s="21">
        <f t="shared" ref="FA5:FA28" si="92">EZ5*EO5</f>
        <v>706</v>
      </c>
      <c r="FB5" s="21">
        <f t="shared" ref="FB5:FB28" si="93">EN5*31</f>
        <v>2.6350000000000002</v>
      </c>
      <c r="FC5" s="21">
        <f t="shared" ref="FC5:FC28" si="94">FB5*EO5</f>
        <v>1054</v>
      </c>
      <c r="FD5" s="21">
        <f t="shared" ref="FD5:FD28" si="95">EN5*23</f>
        <v>1.9550000000000001</v>
      </c>
      <c r="FE5" s="21">
        <f t="shared" ref="FE5:FE28" si="96">FD5*EO5</f>
        <v>782</v>
      </c>
      <c r="FF5" s="21">
        <f t="shared" ref="FF5:FF28" si="97">EN5*17</f>
        <v>1.4450000000000001</v>
      </c>
      <c r="FG5" s="21">
        <f t="shared" ref="FG5:FG28" si="98">FF5*EO5</f>
        <v>578</v>
      </c>
      <c r="FH5" s="21">
        <f t="shared" ref="FH5:FH28" si="99">EN5*21</f>
        <v>1.7850000000000001</v>
      </c>
      <c r="FI5" s="21">
        <f t="shared" ref="FI5:FI28" si="100">FH5*EO5</f>
        <v>714</v>
      </c>
      <c r="FJ5" s="21">
        <f t="shared" ref="FJ5:FJ28" si="101">EN5*41</f>
        <v>3.4850000000000003</v>
      </c>
      <c r="FK5" s="21">
        <f t="shared" ref="FK5:FK28" si="102">FJ5*EO5</f>
        <v>1394.0000000000002</v>
      </c>
      <c r="FL5" s="21">
        <f t="shared" ref="FL5:FL28" si="103">EN5*91</f>
        <v>7.7350000000000003</v>
      </c>
      <c r="FM5" s="21">
        <f t="shared" ref="FM5:FM28" si="104">FL5*EO5</f>
        <v>3094</v>
      </c>
      <c r="FN5" s="21">
        <f t="shared" ref="FN5:FN28" si="105">EN5*57</f>
        <v>4.8450000000000006</v>
      </c>
      <c r="FO5" s="21">
        <f t="shared" ref="FO5:FO28" si="106">FN5*EO5</f>
        <v>1938.0000000000002</v>
      </c>
      <c r="FP5" s="21">
        <f t="shared" ref="FP5:FP28" si="107">EN5*61</f>
        <v>5.1850000000000005</v>
      </c>
      <c r="FQ5" s="21">
        <f t="shared" ref="FQ5:FQ28" si="108">FP5*EO5</f>
        <v>2074</v>
      </c>
      <c r="FR5" s="21">
        <f t="shared" ref="FR5:FR28" si="109">EN5*17</f>
        <v>1.4450000000000001</v>
      </c>
      <c r="FS5" s="21">
        <f t="shared" ref="FS5:FS28" si="110">FR5*EO5</f>
        <v>578</v>
      </c>
      <c r="FT5" s="21">
        <f t="shared" ref="FT5:FT28" si="111">EN5*1</f>
        <v>8.5000000000000006E-2</v>
      </c>
      <c r="FU5" s="21">
        <f t="shared" ref="FU5:FU28" si="112">FT5*EO5</f>
        <v>34</v>
      </c>
      <c r="FV5" s="21">
        <f t="shared" ref="FV5:FV28" si="113">EN5*36</f>
        <v>3.06</v>
      </c>
      <c r="FW5" s="21">
        <f t="shared" ref="FW5:FW28" si="114">FV5*EO5</f>
        <v>1224</v>
      </c>
      <c r="FX5" s="21">
        <f t="shared" ref="FX5:FX28" si="115">EN5*11</f>
        <v>0.93500000000000005</v>
      </c>
      <c r="FY5" s="21">
        <f t="shared" ref="FY5:FY28" si="116">FX5*EO5</f>
        <v>374</v>
      </c>
      <c r="FZ5" s="21">
        <f t="shared" ref="FZ5:FZ28" si="117">EN5*1</f>
        <v>8.5000000000000006E-2</v>
      </c>
      <c r="GA5" s="21">
        <f t="shared" ref="GA5:GA28" si="118">FZ5*EO5</f>
        <v>34</v>
      </c>
    </row>
    <row r="6" spans="1:183" ht="15.75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>
        <v>4.7600000000000003E-2</v>
      </c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4"/>
      <c r="AJ6" s="12"/>
      <c r="AK6" s="12"/>
      <c r="AL6" s="12"/>
      <c r="AM6" s="12"/>
      <c r="AN6" s="12"/>
      <c r="AO6" s="14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4"/>
      <c r="BA6" s="12"/>
      <c r="BB6" s="12"/>
      <c r="BC6" s="12"/>
      <c r="BD6" s="12"/>
      <c r="BE6" s="12"/>
      <c r="BF6" s="12"/>
      <c r="BG6" s="16">
        <f t="shared" si="0"/>
        <v>4.7600000000000003E-2</v>
      </c>
      <c r="BH6" s="25">
        <f t="shared" si="1"/>
        <v>0.19040000000000001</v>
      </c>
      <c r="BI6" s="11" t="s">
        <v>43</v>
      </c>
      <c r="BJ6" s="2">
        <f t="shared" si="2"/>
        <v>0.80920000000000003</v>
      </c>
      <c r="BK6" s="22">
        <v>40</v>
      </c>
      <c r="BL6" s="21">
        <f t="shared" si="3"/>
        <v>44.506</v>
      </c>
      <c r="BM6" s="21">
        <f t="shared" si="4"/>
        <v>1780.24</v>
      </c>
      <c r="BN6" s="21">
        <f t="shared" si="5"/>
        <v>6.4736000000000002</v>
      </c>
      <c r="BO6" s="21">
        <f t="shared" si="6"/>
        <v>258.94400000000002</v>
      </c>
      <c r="BP6" s="21">
        <f t="shared" si="7"/>
        <v>18.611599999999999</v>
      </c>
      <c r="BQ6" s="21">
        <f t="shared" si="8"/>
        <v>744.46399999999994</v>
      </c>
      <c r="BR6" s="21">
        <f t="shared" si="9"/>
        <v>8.7584</v>
      </c>
      <c r="BS6" s="21">
        <f t="shared" si="10"/>
        <v>350.33600000000001</v>
      </c>
      <c r="BT6" s="21">
        <f t="shared" si="11"/>
        <v>43.696800000000003</v>
      </c>
      <c r="BU6" s="21">
        <f t="shared" si="12"/>
        <v>1747.8720000000001</v>
      </c>
      <c r="BV6" s="21">
        <f t="shared" si="13"/>
        <v>16.755200000000002</v>
      </c>
      <c r="BW6" s="21">
        <f t="shared" si="14"/>
        <v>670.20800000000008</v>
      </c>
      <c r="BX6" s="21">
        <f t="shared" si="15"/>
        <v>21.039200000000001</v>
      </c>
      <c r="BY6" s="21">
        <f t="shared" si="16"/>
        <v>841.56799999999998</v>
      </c>
      <c r="BZ6" s="21">
        <f t="shared" si="17"/>
        <v>18.611599999999999</v>
      </c>
      <c r="CA6" s="21">
        <f t="shared" si="18"/>
        <v>744.46399999999994</v>
      </c>
      <c r="CB6" s="21">
        <f t="shared" si="19"/>
        <v>8.0920000000000005</v>
      </c>
      <c r="CC6" s="21">
        <f t="shared" si="20"/>
        <v>323.68</v>
      </c>
      <c r="CD6" s="21">
        <f t="shared" si="21"/>
        <v>16.993200000000002</v>
      </c>
      <c r="CE6" s="21">
        <f t="shared" si="22"/>
        <v>679.72800000000007</v>
      </c>
      <c r="CF6" s="21">
        <f t="shared" si="23"/>
        <v>24.276</v>
      </c>
      <c r="CG6" s="21">
        <f t="shared" si="24"/>
        <v>971.04</v>
      </c>
      <c r="CH6" s="21">
        <f t="shared" si="25"/>
        <v>55.834800000000001</v>
      </c>
      <c r="CI6" s="21">
        <f t="shared" si="26"/>
        <v>2233.3919999999998</v>
      </c>
      <c r="CJ6" s="21">
        <f t="shared" si="27"/>
        <v>43.696800000000003</v>
      </c>
      <c r="CK6" s="21">
        <f t="shared" si="28"/>
        <v>1747.8720000000001</v>
      </c>
      <c r="CL6" s="21">
        <f t="shared" si="29"/>
        <v>54.2164</v>
      </c>
      <c r="CM6" s="21">
        <f t="shared" si="30"/>
        <v>2168.6559999999999</v>
      </c>
      <c r="CN6" s="21">
        <f t="shared" si="31"/>
        <v>8.0920000000000005</v>
      </c>
      <c r="CO6" s="21">
        <f t="shared" si="32"/>
        <v>323.68</v>
      </c>
      <c r="CP6" s="21">
        <f t="shared" si="33"/>
        <v>4.0460000000000003</v>
      </c>
      <c r="CQ6" s="21">
        <f t="shared" si="34"/>
        <v>161.84</v>
      </c>
      <c r="CR6" s="21">
        <f t="shared" si="35"/>
        <v>48.552</v>
      </c>
      <c r="CS6" s="21">
        <f t="shared" si="36"/>
        <v>1942.08</v>
      </c>
      <c r="CT6" s="21">
        <f t="shared" si="37"/>
        <v>12.138</v>
      </c>
      <c r="CU6" s="21">
        <f t="shared" si="38"/>
        <v>485.52</v>
      </c>
      <c r="CV6" s="21">
        <f t="shared" si="39"/>
        <v>63.117600000000003</v>
      </c>
      <c r="CW6" s="21">
        <f t="shared" si="40"/>
        <v>2524.7040000000002</v>
      </c>
      <c r="CX6" s="11" t="s">
        <v>43</v>
      </c>
      <c r="CY6" s="2">
        <f t="shared" si="41"/>
        <v>0.80920000000000003</v>
      </c>
      <c r="CZ6" s="22">
        <v>36.14</v>
      </c>
      <c r="DA6" s="21">
        <f t="shared" si="42"/>
        <v>17.802400000000002</v>
      </c>
      <c r="DB6" s="21">
        <f t="shared" si="43"/>
        <v>643.37873600000012</v>
      </c>
      <c r="DC6" s="21">
        <f t="shared" si="44"/>
        <v>5.6644000000000005</v>
      </c>
      <c r="DD6" s="21">
        <f t="shared" si="45"/>
        <v>204.71141600000001</v>
      </c>
      <c r="DE6" s="21">
        <f t="shared" si="46"/>
        <v>4.8552</v>
      </c>
      <c r="DF6" s="21">
        <f t="shared" si="47"/>
        <v>175.466928</v>
      </c>
      <c r="DG6" s="21">
        <f t="shared" si="48"/>
        <v>2.6656000000000004</v>
      </c>
      <c r="DH6" s="21">
        <f t="shared" si="49"/>
        <v>96.334784000000013</v>
      </c>
      <c r="DI6" s="21">
        <f t="shared" si="50"/>
        <v>21.848400000000002</v>
      </c>
      <c r="DJ6" s="21">
        <f t="shared" si="51"/>
        <v>789.60117600000012</v>
      </c>
      <c r="DK6" s="21">
        <f t="shared" si="52"/>
        <v>11.9</v>
      </c>
      <c r="DL6" s="21">
        <f t="shared" si="53"/>
        <v>430.06600000000003</v>
      </c>
      <c r="DM6" s="21">
        <f t="shared" si="54"/>
        <v>16.993200000000002</v>
      </c>
      <c r="DN6" s="21">
        <f t="shared" si="55"/>
        <v>614.13424800000007</v>
      </c>
      <c r="DO6" s="21">
        <f t="shared" si="56"/>
        <v>8.0920000000000005</v>
      </c>
      <c r="DP6" s="21">
        <f t="shared" si="57"/>
        <v>292.44488000000001</v>
      </c>
      <c r="DQ6" s="21">
        <f t="shared" si="58"/>
        <v>8.9012000000000011</v>
      </c>
      <c r="DR6" s="21">
        <f t="shared" si="59"/>
        <v>321.68936800000006</v>
      </c>
      <c r="DS6" s="21">
        <f t="shared" si="60"/>
        <v>5.6644000000000005</v>
      </c>
      <c r="DT6" s="21">
        <f t="shared" si="61"/>
        <v>204.71141600000001</v>
      </c>
      <c r="DU6" s="21">
        <f t="shared" si="62"/>
        <v>5.6644000000000005</v>
      </c>
      <c r="DV6" s="21">
        <f t="shared" si="63"/>
        <v>204.71141600000001</v>
      </c>
      <c r="DW6" s="21">
        <f t="shared" si="64"/>
        <v>25.0852</v>
      </c>
      <c r="DX6" s="21">
        <f t="shared" si="65"/>
        <v>906.57912800000008</v>
      </c>
      <c r="DY6" s="21">
        <f t="shared" si="66"/>
        <v>11.328800000000001</v>
      </c>
      <c r="DZ6" s="21">
        <f t="shared" si="67"/>
        <v>409.42283200000003</v>
      </c>
      <c r="EA6" s="21">
        <f t="shared" si="68"/>
        <v>24.276</v>
      </c>
      <c r="EB6" s="21">
        <f t="shared" si="69"/>
        <v>877.33464000000004</v>
      </c>
      <c r="EC6" s="21">
        <f t="shared" si="70"/>
        <v>5.6644000000000005</v>
      </c>
      <c r="ED6" s="21">
        <f t="shared" si="71"/>
        <v>204.71141600000001</v>
      </c>
      <c r="EE6" s="21">
        <f t="shared" si="72"/>
        <v>3.2368000000000001</v>
      </c>
      <c r="EF6" s="21">
        <f t="shared" si="73"/>
        <v>116.977952</v>
      </c>
      <c r="EG6" s="21">
        <f t="shared" si="74"/>
        <v>16.184000000000001</v>
      </c>
      <c r="EH6" s="21">
        <f t="shared" si="75"/>
        <v>584.88976000000002</v>
      </c>
      <c r="EI6" s="21">
        <f t="shared" si="76"/>
        <v>3.2368000000000001</v>
      </c>
      <c r="EJ6" s="21">
        <f t="shared" si="77"/>
        <v>116.977952</v>
      </c>
      <c r="EK6" s="21">
        <f t="shared" si="78"/>
        <v>0</v>
      </c>
      <c r="EL6" s="21">
        <f t="shared" si="79"/>
        <v>0</v>
      </c>
      <c r="EM6" s="11" t="s">
        <v>43</v>
      </c>
      <c r="EN6" s="2">
        <f t="shared" si="80"/>
        <v>0.80920000000000003</v>
      </c>
      <c r="EO6" s="22">
        <v>36.14</v>
      </c>
      <c r="EP6" s="21">
        <f t="shared" si="81"/>
        <v>42.078400000000002</v>
      </c>
      <c r="EQ6" s="21">
        <f t="shared" si="82"/>
        <v>1520.7133760000002</v>
      </c>
      <c r="ER6" s="21">
        <f t="shared" si="83"/>
        <v>5.6644000000000005</v>
      </c>
      <c r="ES6" s="21">
        <f t="shared" si="84"/>
        <v>204.71141600000001</v>
      </c>
      <c r="ET6" s="21">
        <f t="shared" si="85"/>
        <v>21.848400000000002</v>
      </c>
      <c r="EU6" s="21">
        <f t="shared" si="86"/>
        <v>789.60117600000012</v>
      </c>
      <c r="EV6" s="21">
        <f t="shared" si="87"/>
        <v>3.4272</v>
      </c>
      <c r="EW6" s="21">
        <f t="shared" si="88"/>
        <v>123.859008</v>
      </c>
      <c r="EX6" s="21">
        <f t="shared" si="89"/>
        <v>32.368000000000002</v>
      </c>
      <c r="EY6" s="21">
        <f t="shared" si="90"/>
        <v>1169.77952</v>
      </c>
      <c r="EZ6" s="21">
        <f t="shared" si="91"/>
        <v>16.802800000000001</v>
      </c>
      <c r="FA6" s="21">
        <f t="shared" si="92"/>
        <v>607.25319200000001</v>
      </c>
      <c r="FB6" s="21">
        <f t="shared" si="93"/>
        <v>25.0852</v>
      </c>
      <c r="FC6" s="21">
        <f t="shared" si="94"/>
        <v>906.57912800000008</v>
      </c>
      <c r="FD6" s="21">
        <f t="shared" si="95"/>
        <v>18.611599999999999</v>
      </c>
      <c r="FE6" s="21">
        <f t="shared" si="96"/>
        <v>672.62322399999994</v>
      </c>
      <c r="FF6" s="21">
        <f t="shared" si="97"/>
        <v>13.756400000000001</v>
      </c>
      <c r="FG6" s="21">
        <f t="shared" si="98"/>
        <v>497.15629600000005</v>
      </c>
      <c r="FH6" s="21">
        <f t="shared" si="99"/>
        <v>16.993200000000002</v>
      </c>
      <c r="FI6" s="21">
        <f t="shared" si="100"/>
        <v>614.13424800000007</v>
      </c>
      <c r="FJ6" s="21">
        <f t="shared" si="101"/>
        <v>33.177199999999999</v>
      </c>
      <c r="FK6" s="21">
        <f t="shared" si="102"/>
        <v>1199.0240080000001</v>
      </c>
      <c r="FL6" s="21">
        <f t="shared" si="103"/>
        <v>73.637200000000007</v>
      </c>
      <c r="FM6" s="21">
        <f t="shared" si="104"/>
        <v>2661.2484080000004</v>
      </c>
      <c r="FN6" s="21">
        <f t="shared" si="105"/>
        <v>46.124400000000001</v>
      </c>
      <c r="FO6" s="21">
        <f t="shared" si="106"/>
        <v>1666.9358160000002</v>
      </c>
      <c r="FP6" s="21">
        <f t="shared" si="107"/>
        <v>49.361200000000004</v>
      </c>
      <c r="FQ6" s="21">
        <f t="shared" si="108"/>
        <v>1783.9137680000001</v>
      </c>
      <c r="FR6" s="21">
        <f t="shared" si="109"/>
        <v>13.756400000000001</v>
      </c>
      <c r="FS6" s="21">
        <f t="shared" si="110"/>
        <v>497.15629600000005</v>
      </c>
      <c r="FT6" s="21">
        <f t="shared" si="111"/>
        <v>0.80920000000000003</v>
      </c>
      <c r="FU6" s="21">
        <f t="shared" si="112"/>
        <v>29.244488</v>
      </c>
      <c r="FV6" s="21">
        <f t="shared" si="113"/>
        <v>29.1312</v>
      </c>
      <c r="FW6" s="21">
        <f t="shared" si="114"/>
        <v>1052.8015680000001</v>
      </c>
      <c r="FX6" s="21">
        <f t="shared" si="115"/>
        <v>8.9012000000000011</v>
      </c>
      <c r="FY6" s="21">
        <f t="shared" si="116"/>
        <v>321.68936800000006</v>
      </c>
      <c r="FZ6" s="21">
        <f t="shared" si="117"/>
        <v>0.80920000000000003</v>
      </c>
      <c r="GA6" s="21">
        <f t="shared" si="118"/>
        <v>29.244488</v>
      </c>
    </row>
    <row r="7" spans="1:183" ht="15.75" x14ac:dyDescent="0.25">
      <c r="A7" s="13" t="s">
        <v>46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4"/>
      <c r="AJ7" s="12"/>
      <c r="AK7" s="12"/>
      <c r="AL7" s="12"/>
      <c r="AM7" s="12"/>
      <c r="AN7" s="12"/>
      <c r="AO7" s="14"/>
      <c r="AP7" s="12">
        <v>0.05</v>
      </c>
      <c r="AQ7" s="12"/>
      <c r="AR7" s="12"/>
      <c r="AS7" s="12"/>
      <c r="AT7" s="12"/>
      <c r="AU7" s="12"/>
      <c r="AV7" s="12"/>
      <c r="AW7" s="12"/>
      <c r="AX7" s="12"/>
      <c r="AY7" s="12"/>
      <c r="AZ7" s="14"/>
      <c r="BA7" s="12"/>
      <c r="BB7" s="12"/>
      <c r="BC7" s="12"/>
      <c r="BD7" s="12"/>
      <c r="BE7" s="12"/>
      <c r="BF7" s="12"/>
      <c r="BG7" s="16">
        <f t="shared" si="0"/>
        <v>0.05</v>
      </c>
      <c r="BH7" s="25">
        <f t="shared" si="1"/>
        <v>0.13500000000000001</v>
      </c>
      <c r="BI7" s="13" t="s">
        <v>46</v>
      </c>
      <c r="BJ7" s="2">
        <f t="shared" si="2"/>
        <v>0.85000000000000009</v>
      </c>
      <c r="BK7" s="22">
        <v>27</v>
      </c>
      <c r="BL7" s="21">
        <f t="shared" si="3"/>
        <v>46.750000000000007</v>
      </c>
      <c r="BM7" s="21">
        <f t="shared" si="4"/>
        <v>1262.2500000000002</v>
      </c>
      <c r="BN7" s="21">
        <f t="shared" si="5"/>
        <v>6.8000000000000007</v>
      </c>
      <c r="BO7" s="21">
        <f t="shared" si="6"/>
        <v>183.60000000000002</v>
      </c>
      <c r="BP7" s="21">
        <f t="shared" si="7"/>
        <v>19.55</v>
      </c>
      <c r="BQ7" s="21">
        <f t="shared" si="8"/>
        <v>527.85</v>
      </c>
      <c r="BR7" s="21">
        <f t="shared" si="9"/>
        <v>9.2000000000000011</v>
      </c>
      <c r="BS7" s="21">
        <f t="shared" si="10"/>
        <v>248.40000000000003</v>
      </c>
      <c r="BT7" s="21">
        <f t="shared" si="11"/>
        <v>45.900000000000006</v>
      </c>
      <c r="BU7" s="21">
        <f t="shared" si="12"/>
        <v>1239.3000000000002</v>
      </c>
      <c r="BV7" s="21">
        <f t="shared" si="13"/>
        <v>17.600000000000001</v>
      </c>
      <c r="BW7" s="21">
        <f t="shared" si="14"/>
        <v>475.20000000000005</v>
      </c>
      <c r="BX7" s="21">
        <f t="shared" si="15"/>
        <v>22.1</v>
      </c>
      <c r="BY7" s="21">
        <f t="shared" si="16"/>
        <v>596.70000000000005</v>
      </c>
      <c r="BZ7" s="21">
        <f t="shared" si="17"/>
        <v>19.55</v>
      </c>
      <c r="CA7" s="21">
        <f t="shared" si="18"/>
        <v>527.85</v>
      </c>
      <c r="CB7" s="21">
        <f t="shared" si="19"/>
        <v>8.5</v>
      </c>
      <c r="CC7" s="21">
        <f t="shared" si="20"/>
        <v>229.5</v>
      </c>
      <c r="CD7" s="21">
        <f t="shared" si="21"/>
        <v>17.850000000000001</v>
      </c>
      <c r="CE7" s="21">
        <f t="shared" si="22"/>
        <v>481.95000000000005</v>
      </c>
      <c r="CF7" s="21">
        <f t="shared" si="23"/>
        <v>25.500000000000004</v>
      </c>
      <c r="CG7" s="21">
        <f t="shared" si="24"/>
        <v>688.50000000000011</v>
      </c>
      <c r="CH7" s="21">
        <f t="shared" si="25"/>
        <v>58.650000000000006</v>
      </c>
      <c r="CI7" s="21">
        <f t="shared" si="26"/>
        <v>1583.5500000000002</v>
      </c>
      <c r="CJ7" s="21">
        <f t="shared" si="27"/>
        <v>45.900000000000006</v>
      </c>
      <c r="CK7" s="21">
        <f t="shared" si="28"/>
        <v>1239.3000000000002</v>
      </c>
      <c r="CL7" s="21">
        <f t="shared" si="29"/>
        <v>56.95</v>
      </c>
      <c r="CM7" s="21">
        <f t="shared" si="30"/>
        <v>1537.65</v>
      </c>
      <c r="CN7" s="21">
        <f t="shared" si="31"/>
        <v>8.5</v>
      </c>
      <c r="CO7" s="21">
        <f t="shared" si="32"/>
        <v>229.5</v>
      </c>
      <c r="CP7" s="21">
        <f t="shared" si="33"/>
        <v>4.25</v>
      </c>
      <c r="CQ7" s="21">
        <f t="shared" si="34"/>
        <v>114.75</v>
      </c>
      <c r="CR7" s="21">
        <f t="shared" si="35"/>
        <v>51.000000000000007</v>
      </c>
      <c r="CS7" s="21">
        <f t="shared" si="36"/>
        <v>1377.0000000000002</v>
      </c>
      <c r="CT7" s="21">
        <f t="shared" si="37"/>
        <v>12.750000000000002</v>
      </c>
      <c r="CU7" s="21">
        <f t="shared" si="38"/>
        <v>344.25000000000006</v>
      </c>
      <c r="CV7" s="21">
        <f t="shared" si="39"/>
        <v>66.300000000000011</v>
      </c>
      <c r="CW7" s="21">
        <f t="shared" si="40"/>
        <v>1790.1000000000004</v>
      </c>
      <c r="CX7" s="13" t="s">
        <v>46</v>
      </c>
      <c r="CY7" s="2">
        <f t="shared" si="41"/>
        <v>0.85000000000000009</v>
      </c>
      <c r="CZ7" s="22">
        <v>26.19</v>
      </c>
      <c r="DA7" s="21">
        <f t="shared" si="42"/>
        <v>18.700000000000003</v>
      </c>
      <c r="DB7" s="21">
        <f t="shared" si="43"/>
        <v>489.7530000000001</v>
      </c>
      <c r="DC7" s="21">
        <f t="shared" si="44"/>
        <v>5.9500000000000011</v>
      </c>
      <c r="DD7" s="21">
        <f t="shared" si="45"/>
        <v>155.83050000000003</v>
      </c>
      <c r="DE7" s="21">
        <f t="shared" si="46"/>
        <v>5.1000000000000005</v>
      </c>
      <c r="DF7" s="21">
        <f t="shared" si="47"/>
        <v>133.56900000000002</v>
      </c>
      <c r="DG7" s="21">
        <f t="shared" si="48"/>
        <v>2.8000000000000003</v>
      </c>
      <c r="DH7" s="21">
        <f t="shared" si="49"/>
        <v>73.332000000000008</v>
      </c>
      <c r="DI7" s="21">
        <f t="shared" si="50"/>
        <v>22.950000000000003</v>
      </c>
      <c r="DJ7" s="21">
        <f t="shared" si="51"/>
        <v>601.06050000000005</v>
      </c>
      <c r="DK7" s="21">
        <f t="shared" si="52"/>
        <v>12.5</v>
      </c>
      <c r="DL7" s="21">
        <f t="shared" si="53"/>
        <v>327.375</v>
      </c>
      <c r="DM7" s="21">
        <f t="shared" si="54"/>
        <v>17.850000000000001</v>
      </c>
      <c r="DN7" s="21">
        <f t="shared" si="55"/>
        <v>467.49150000000009</v>
      </c>
      <c r="DO7" s="21">
        <f t="shared" si="56"/>
        <v>8.5</v>
      </c>
      <c r="DP7" s="21">
        <f t="shared" si="57"/>
        <v>222.61500000000001</v>
      </c>
      <c r="DQ7" s="21">
        <f t="shared" si="58"/>
        <v>9.3500000000000014</v>
      </c>
      <c r="DR7" s="21">
        <f t="shared" si="59"/>
        <v>244.87650000000005</v>
      </c>
      <c r="DS7" s="21">
        <f t="shared" si="60"/>
        <v>5.9500000000000011</v>
      </c>
      <c r="DT7" s="21">
        <f t="shared" si="61"/>
        <v>155.83050000000003</v>
      </c>
      <c r="DU7" s="21">
        <f t="shared" si="62"/>
        <v>5.9500000000000011</v>
      </c>
      <c r="DV7" s="21">
        <f t="shared" si="63"/>
        <v>155.83050000000003</v>
      </c>
      <c r="DW7" s="21">
        <f t="shared" si="64"/>
        <v>26.35</v>
      </c>
      <c r="DX7" s="21">
        <f t="shared" si="65"/>
        <v>690.1065000000001</v>
      </c>
      <c r="DY7" s="21">
        <f t="shared" si="66"/>
        <v>11.900000000000002</v>
      </c>
      <c r="DZ7" s="21">
        <f t="shared" si="67"/>
        <v>311.66100000000006</v>
      </c>
      <c r="EA7" s="21">
        <f t="shared" si="68"/>
        <v>25.500000000000004</v>
      </c>
      <c r="EB7" s="21">
        <f t="shared" si="69"/>
        <v>667.84500000000014</v>
      </c>
      <c r="EC7" s="21">
        <f t="shared" si="70"/>
        <v>5.9500000000000011</v>
      </c>
      <c r="ED7" s="21">
        <f t="shared" si="71"/>
        <v>155.83050000000003</v>
      </c>
      <c r="EE7" s="21">
        <f t="shared" si="72"/>
        <v>3.4000000000000004</v>
      </c>
      <c r="EF7" s="21">
        <f t="shared" si="73"/>
        <v>89.046000000000021</v>
      </c>
      <c r="EG7" s="21">
        <f t="shared" si="74"/>
        <v>17</v>
      </c>
      <c r="EH7" s="21">
        <f t="shared" si="75"/>
        <v>445.23</v>
      </c>
      <c r="EI7" s="21">
        <f t="shared" si="76"/>
        <v>3.4000000000000004</v>
      </c>
      <c r="EJ7" s="21">
        <f t="shared" si="77"/>
        <v>89.046000000000021</v>
      </c>
      <c r="EK7" s="21">
        <f t="shared" si="78"/>
        <v>0</v>
      </c>
      <c r="EL7" s="21">
        <f t="shared" si="79"/>
        <v>0</v>
      </c>
      <c r="EM7" s="13" t="s">
        <v>46</v>
      </c>
      <c r="EN7" s="2">
        <f t="shared" si="80"/>
        <v>0.85000000000000009</v>
      </c>
      <c r="EO7" s="22">
        <v>26.19</v>
      </c>
      <c r="EP7" s="21">
        <f t="shared" si="81"/>
        <v>44.2</v>
      </c>
      <c r="EQ7" s="21">
        <f t="shared" si="82"/>
        <v>1157.5980000000002</v>
      </c>
      <c r="ER7" s="21">
        <f t="shared" si="83"/>
        <v>5.9500000000000011</v>
      </c>
      <c r="ES7" s="21">
        <f t="shared" si="84"/>
        <v>155.83050000000003</v>
      </c>
      <c r="ET7" s="21">
        <f t="shared" si="85"/>
        <v>22.950000000000003</v>
      </c>
      <c r="EU7" s="21">
        <f t="shared" si="86"/>
        <v>601.06050000000005</v>
      </c>
      <c r="EV7" s="21">
        <f t="shared" si="87"/>
        <v>3.6</v>
      </c>
      <c r="EW7" s="21">
        <f t="shared" si="88"/>
        <v>94.284000000000006</v>
      </c>
      <c r="EX7" s="21">
        <f t="shared" si="89"/>
        <v>34</v>
      </c>
      <c r="EY7" s="21">
        <f t="shared" si="90"/>
        <v>890.46</v>
      </c>
      <c r="EZ7" s="21">
        <f t="shared" si="91"/>
        <v>17.649999999999999</v>
      </c>
      <c r="FA7" s="21">
        <f t="shared" si="92"/>
        <v>462.25349999999997</v>
      </c>
      <c r="FB7" s="21">
        <f t="shared" si="93"/>
        <v>26.35</v>
      </c>
      <c r="FC7" s="21">
        <f t="shared" si="94"/>
        <v>690.1065000000001</v>
      </c>
      <c r="FD7" s="21">
        <f t="shared" si="95"/>
        <v>19.55</v>
      </c>
      <c r="FE7" s="21">
        <f t="shared" si="96"/>
        <v>512.0145</v>
      </c>
      <c r="FF7" s="21">
        <f t="shared" si="97"/>
        <v>14.450000000000001</v>
      </c>
      <c r="FG7" s="21">
        <f t="shared" si="98"/>
        <v>378.44550000000004</v>
      </c>
      <c r="FH7" s="21">
        <f t="shared" si="99"/>
        <v>17.850000000000001</v>
      </c>
      <c r="FI7" s="21">
        <f t="shared" si="100"/>
        <v>467.49150000000009</v>
      </c>
      <c r="FJ7" s="21">
        <f t="shared" si="101"/>
        <v>34.85</v>
      </c>
      <c r="FK7" s="21">
        <f t="shared" si="102"/>
        <v>912.72150000000011</v>
      </c>
      <c r="FL7" s="21">
        <f t="shared" si="103"/>
        <v>77.350000000000009</v>
      </c>
      <c r="FM7" s="21">
        <f t="shared" si="104"/>
        <v>2025.7965000000004</v>
      </c>
      <c r="FN7" s="21">
        <f t="shared" si="105"/>
        <v>48.45</v>
      </c>
      <c r="FO7" s="21">
        <f t="shared" si="106"/>
        <v>1268.9055000000001</v>
      </c>
      <c r="FP7" s="21">
        <f t="shared" si="107"/>
        <v>51.850000000000009</v>
      </c>
      <c r="FQ7" s="21">
        <f t="shared" si="108"/>
        <v>1357.9515000000004</v>
      </c>
      <c r="FR7" s="21">
        <f t="shared" si="109"/>
        <v>14.450000000000001</v>
      </c>
      <c r="FS7" s="21">
        <f t="shared" si="110"/>
        <v>378.44550000000004</v>
      </c>
      <c r="FT7" s="21">
        <f t="shared" si="111"/>
        <v>0.85000000000000009</v>
      </c>
      <c r="FU7" s="21">
        <f t="shared" si="112"/>
        <v>22.261500000000005</v>
      </c>
      <c r="FV7" s="21">
        <f t="shared" si="113"/>
        <v>30.6</v>
      </c>
      <c r="FW7" s="21">
        <f t="shared" si="114"/>
        <v>801.4140000000001</v>
      </c>
      <c r="FX7" s="21">
        <f t="shared" si="115"/>
        <v>9.3500000000000014</v>
      </c>
      <c r="FY7" s="21">
        <f t="shared" si="116"/>
        <v>244.87650000000005</v>
      </c>
      <c r="FZ7" s="21">
        <f t="shared" si="117"/>
        <v>0.85000000000000009</v>
      </c>
      <c r="GA7" s="21">
        <f t="shared" si="118"/>
        <v>22.261500000000005</v>
      </c>
    </row>
    <row r="8" spans="1:183" ht="15.75" x14ac:dyDescent="0.25">
      <c r="A8" s="11" t="s">
        <v>33</v>
      </c>
      <c r="B8" s="12">
        <v>1.0999999999999999E-2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>
        <v>0.05</v>
      </c>
      <c r="AD8" s="12"/>
      <c r="AE8" s="12"/>
      <c r="AF8" s="12"/>
      <c r="AG8" s="12"/>
      <c r="AH8" s="12"/>
      <c r="AI8" s="14"/>
      <c r="AJ8" s="12"/>
      <c r="AK8" s="12"/>
      <c r="AL8" s="12"/>
      <c r="AM8" s="12"/>
      <c r="AN8" s="12"/>
      <c r="AO8" s="14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4"/>
      <c r="BA8" s="12"/>
      <c r="BB8" s="12"/>
      <c r="BC8" s="12"/>
      <c r="BD8" s="12"/>
      <c r="BE8" s="12"/>
      <c r="BF8" s="12"/>
      <c r="BG8" s="16">
        <f t="shared" si="0"/>
        <v>6.0999999999999999E-2</v>
      </c>
      <c r="BH8" s="25">
        <f t="shared" si="1"/>
        <v>0.21349999999999997</v>
      </c>
      <c r="BI8" s="11" t="s">
        <v>33</v>
      </c>
      <c r="BJ8" s="2">
        <f t="shared" si="2"/>
        <v>1.0369999999999999</v>
      </c>
      <c r="BK8" s="22">
        <v>35</v>
      </c>
      <c r="BL8" s="21">
        <f t="shared" si="3"/>
        <v>57.034999999999997</v>
      </c>
      <c r="BM8" s="21">
        <f t="shared" si="4"/>
        <v>1996.2249999999999</v>
      </c>
      <c r="BN8" s="21">
        <f t="shared" si="5"/>
        <v>8.2959999999999994</v>
      </c>
      <c r="BO8" s="21">
        <f t="shared" si="6"/>
        <v>290.35999999999996</v>
      </c>
      <c r="BP8" s="21">
        <f t="shared" si="7"/>
        <v>23.850999999999999</v>
      </c>
      <c r="BQ8" s="21">
        <f t="shared" si="8"/>
        <v>834.78499999999997</v>
      </c>
      <c r="BR8" s="21">
        <f t="shared" si="9"/>
        <v>11.224</v>
      </c>
      <c r="BS8" s="21">
        <f t="shared" si="10"/>
        <v>392.84000000000003</v>
      </c>
      <c r="BT8" s="21">
        <f t="shared" si="11"/>
        <v>55.997999999999998</v>
      </c>
      <c r="BU8" s="21">
        <f t="shared" si="12"/>
        <v>1959.9299999999998</v>
      </c>
      <c r="BV8" s="21">
        <f t="shared" si="13"/>
        <v>21.471999999999998</v>
      </c>
      <c r="BW8" s="21">
        <f t="shared" si="14"/>
        <v>751.51999999999987</v>
      </c>
      <c r="BX8" s="21">
        <f t="shared" si="15"/>
        <v>26.961999999999996</v>
      </c>
      <c r="BY8" s="21">
        <f t="shared" si="16"/>
        <v>943.66999999999985</v>
      </c>
      <c r="BZ8" s="21">
        <f t="shared" si="17"/>
        <v>23.850999999999999</v>
      </c>
      <c r="CA8" s="21">
        <f t="shared" si="18"/>
        <v>834.78499999999997</v>
      </c>
      <c r="CB8" s="21">
        <f t="shared" si="19"/>
        <v>10.37</v>
      </c>
      <c r="CC8" s="21">
        <f t="shared" si="20"/>
        <v>362.95</v>
      </c>
      <c r="CD8" s="21">
        <f t="shared" si="21"/>
        <v>21.776999999999997</v>
      </c>
      <c r="CE8" s="21">
        <f t="shared" si="22"/>
        <v>762.19499999999994</v>
      </c>
      <c r="CF8" s="21">
        <f t="shared" si="23"/>
        <v>31.11</v>
      </c>
      <c r="CG8" s="21">
        <f t="shared" si="24"/>
        <v>1088.8499999999999</v>
      </c>
      <c r="CH8" s="21">
        <f t="shared" si="25"/>
        <v>71.552999999999997</v>
      </c>
      <c r="CI8" s="21">
        <f t="shared" si="26"/>
        <v>2504.355</v>
      </c>
      <c r="CJ8" s="21">
        <f t="shared" si="27"/>
        <v>55.997999999999998</v>
      </c>
      <c r="CK8" s="21">
        <f t="shared" si="28"/>
        <v>1959.9299999999998</v>
      </c>
      <c r="CL8" s="21">
        <f t="shared" si="29"/>
        <v>69.478999999999999</v>
      </c>
      <c r="CM8" s="21">
        <f t="shared" si="30"/>
        <v>2431.7649999999999</v>
      </c>
      <c r="CN8" s="21">
        <f t="shared" si="31"/>
        <v>10.37</v>
      </c>
      <c r="CO8" s="21">
        <f t="shared" si="32"/>
        <v>362.95</v>
      </c>
      <c r="CP8" s="21">
        <f t="shared" si="33"/>
        <v>5.1849999999999996</v>
      </c>
      <c r="CQ8" s="21">
        <f t="shared" si="34"/>
        <v>181.47499999999999</v>
      </c>
      <c r="CR8" s="21">
        <f t="shared" si="35"/>
        <v>62.22</v>
      </c>
      <c r="CS8" s="21">
        <f t="shared" si="36"/>
        <v>2177.6999999999998</v>
      </c>
      <c r="CT8" s="21">
        <f t="shared" si="37"/>
        <v>15.555</v>
      </c>
      <c r="CU8" s="21">
        <f t="shared" si="38"/>
        <v>544.42499999999995</v>
      </c>
      <c r="CV8" s="21">
        <f t="shared" si="39"/>
        <v>80.885999999999996</v>
      </c>
      <c r="CW8" s="21">
        <f t="shared" si="40"/>
        <v>2831.0099999999998</v>
      </c>
      <c r="CX8" s="11" t="s">
        <v>33</v>
      </c>
      <c r="CY8" s="2">
        <f t="shared" si="41"/>
        <v>1.0369999999999999</v>
      </c>
      <c r="CZ8" s="22">
        <v>31.37</v>
      </c>
      <c r="DA8" s="21">
        <f t="shared" si="42"/>
        <v>22.814</v>
      </c>
      <c r="DB8" s="21">
        <f t="shared" si="43"/>
        <v>715.67518000000007</v>
      </c>
      <c r="DC8" s="21">
        <f t="shared" si="44"/>
        <v>7.2589999999999995</v>
      </c>
      <c r="DD8" s="21">
        <f t="shared" si="45"/>
        <v>227.71482999999998</v>
      </c>
      <c r="DE8" s="21">
        <f t="shared" si="46"/>
        <v>6.2219999999999995</v>
      </c>
      <c r="DF8" s="21">
        <f t="shared" si="47"/>
        <v>195.18413999999999</v>
      </c>
      <c r="DG8" s="21">
        <f t="shared" si="48"/>
        <v>3.4159999999999999</v>
      </c>
      <c r="DH8" s="21">
        <f t="shared" si="49"/>
        <v>107.15992</v>
      </c>
      <c r="DI8" s="21">
        <f t="shared" si="50"/>
        <v>27.998999999999999</v>
      </c>
      <c r="DJ8" s="21">
        <f t="shared" si="51"/>
        <v>878.32862999999998</v>
      </c>
      <c r="DK8" s="21">
        <f t="shared" si="52"/>
        <v>15.249999999999998</v>
      </c>
      <c r="DL8" s="21">
        <f t="shared" si="53"/>
        <v>478.39249999999998</v>
      </c>
      <c r="DM8" s="21">
        <f t="shared" si="54"/>
        <v>21.776999999999997</v>
      </c>
      <c r="DN8" s="21">
        <f t="shared" si="55"/>
        <v>683.14448999999991</v>
      </c>
      <c r="DO8" s="21">
        <f t="shared" si="56"/>
        <v>10.37</v>
      </c>
      <c r="DP8" s="21">
        <f t="shared" si="57"/>
        <v>325.30689999999998</v>
      </c>
      <c r="DQ8" s="21">
        <f t="shared" si="58"/>
        <v>11.407</v>
      </c>
      <c r="DR8" s="21">
        <f t="shared" si="59"/>
        <v>357.83759000000003</v>
      </c>
      <c r="DS8" s="21">
        <f t="shared" si="60"/>
        <v>7.2589999999999995</v>
      </c>
      <c r="DT8" s="21">
        <f t="shared" si="61"/>
        <v>227.71482999999998</v>
      </c>
      <c r="DU8" s="21">
        <f t="shared" si="62"/>
        <v>7.2589999999999995</v>
      </c>
      <c r="DV8" s="21">
        <f t="shared" si="63"/>
        <v>227.71482999999998</v>
      </c>
      <c r="DW8" s="21">
        <f t="shared" si="64"/>
        <v>32.146999999999998</v>
      </c>
      <c r="DX8" s="21">
        <f t="shared" si="65"/>
        <v>1008.4513899999999</v>
      </c>
      <c r="DY8" s="21">
        <f t="shared" si="66"/>
        <v>14.517999999999999</v>
      </c>
      <c r="DZ8" s="21">
        <f t="shared" si="67"/>
        <v>455.42965999999996</v>
      </c>
      <c r="EA8" s="21">
        <f t="shared" si="68"/>
        <v>31.11</v>
      </c>
      <c r="EB8" s="21">
        <f t="shared" si="69"/>
        <v>975.92070000000001</v>
      </c>
      <c r="EC8" s="21">
        <f t="shared" si="70"/>
        <v>7.2589999999999995</v>
      </c>
      <c r="ED8" s="21">
        <f t="shared" si="71"/>
        <v>227.71482999999998</v>
      </c>
      <c r="EE8" s="21">
        <f t="shared" si="72"/>
        <v>4.1479999999999997</v>
      </c>
      <c r="EF8" s="21">
        <f t="shared" si="73"/>
        <v>130.12276</v>
      </c>
      <c r="EG8" s="21">
        <f t="shared" si="74"/>
        <v>20.74</v>
      </c>
      <c r="EH8" s="21">
        <f t="shared" si="75"/>
        <v>650.61379999999997</v>
      </c>
      <c r="EI8" s="21">
        <f t="shared" si="76"/>
        <v>4.1479999999999997</v>
      </c>
      <c r="EJ8" s="21">
        <f t="shared" si="77"/>
        <v>130.12276</v>
      </c>
      <c r="EK8" s="21">
        <f t="shared" si="78"/>
        <v>0</v>
      </c>
      <c r="EL8" s="21">
        <f t="shared" si="79"/>
        <v>0</v>
      </c>
      <c r="EM8" s="11" t="s">
        <v>33</v>
      </c>
      <c r="EN8" s="2">
        <f t="shared" si="80"/>
        <v>1.0369999999999999</v>
      </c>
      <c r="EO8" s="22">
        <v>31.37</v>
      </c>
      <c r="EP8" s="21">
        <f t="shared" si="81"/>
        <v>53.923999999999992</v>
      </c>
      <c r="EQ8" s="21">
        <f t="shared" si="82"/>
        <v>1691.5958799999999</v>
      </c>
      <c r="ER8" s="21">
        <f t="shared" si="83"/>
        <v>7.2589999999999995</v>
      </c>
      <c r="ES8" s="21">
        <f t="shared" si="84"/>
        <v>227.71482999999998</v>
      </c>
      <c r="ET8" s="21">
        <f t="shared" si="85"/>
        <v>27.998999999999999</v>
      </c>
      <c r="EU8" s="21">
        <f t="shared" si="86"/>
        <v>878.32862999999998</v>
      </c>
      <c r="EV8" s="21">
        <f t="shared" si="87"/>
        <v>4.3919999999999995</v>
      </c>
      <c r="EW8" s="21">
        <f t="shared" si="88"/>
        <v>137.77704</v>
      </c>
      <c r="EX8" s="21">
        <f t="shared" si="89"/>
        <v>41.48</v>
      </c>
      <c r="EY8" s="21">
        <f t="shared" si="90"/>
        <v>1301.2275999999999</v>
      </c>
      <c r="EZ8" s="21">
        <f t="shared" si="91"/>
        <v>21.532999999999998</v>
      </c>
      <c r="FA8" s="21">
        <f t="shared" si="92"/>
        <v>675.49020999999993</v>
      </c>
      <c r="FB8" s="21">
        <f t="shared" si="93"/>
        <v>32.146999999999998</v>
      </c>
      <c r="FC8" s="21">
        <f t="shared" si="94"/>
        <v>1008.4513899999999</v>
      </c>
      <c r="FD8" s="21">
        <f t="shared" si="95"/>
        <v>23.850999999999999</v>
      </c>
      <c r="FE8" s="21">
        <f t="shared" si="96"/>
        <v>748.20587</v>
      </c>
      <c r="FF8" s="21">
        <f t="shared" si="97"/>
        <v>17.628999999999998</v>
      </c>
      <c r="FG8" s="21">
        <f t="shared" si="98"/>
        <v>553.02172999999993</v>
      </c>
      <c r="FH8" s="21">
        <f t="shared" si="99"/>
        <v>21.776999999999997</v>
      </c>
      <c r="FI8" s="21">
        <f t="shared" si="100"/>
        <v>683.14448999999991</v>
      </c>
      <c r="FJ8" s="21">
        <f t="shared" si="101"/>
        <v>42.516999999999996</v>
      </c>
      <c r="FK8" s="21">
        <f t="shared" si="102"/>
        <v>1333.75829</v>
      </c>
      <c r="FL8" s="21">
        <f t="shared" si="103"/>
        <v>94.36699999999999</v>
      </c>
      <c r="FM8" s="21">
        <f t="shared" si="104"/>
        <v>2960.29279</v>
      </c>
      <c r="FN8" s="21">
        <f t="shared" si="105"/>
        <v>59.108999999999995</v>
      </c>
      <c r="FO8" s="21">
        <f t="shared" si="106"/>
        <v>1854.2493299999999</v>
      </c>
      <c r="FP8" s="21">
        <f t="shared" si="107"/>
        <v>63.256999999999998</v>
      </c>
      <c r="FQ8" s="21">
        <f t="shared" si="108"/>
        <v>1984.3720900000001</v>
      </c>
      <c r="FR8" s="21">
        <f t="shared" si="109"/>
        <v>17.628999999999998</v>
      </c>
      <c r="FS8" s="21">
        <f t="shared" si="110"/>
        <v>553.02172999999993</v>
      </c>
      <c r="FT8" s="21">
        <f t="shared" si="111"/>
        <v>1.0369999999999999</v>
      </c>
      <c r="FU8" s="21">
        <f t="shared" si="112"/>
        <v>32.53069</v>
      </c>
      <c r="FV8" s="21">
        <f t="shared" si="113"/>
        <v>37.331999999999994</v>
      </c>
      <c r="FW8" s="21">
        <f t="shared" si="114"/>
        <v>1171.1048399999997</v>
      </c>
      <c r="FX8" s="21">
        <f t="shared" si="115"/>
        <v>11.407</v>
      </c>
      <c r="FY8" s="21">
        <f t="shared" si="116"/>
        <v>357.83759000000003</v>
      </c>
      <c r="FZ8" s="21">
        <f t="shared" si="117"/>
        <v>1.0369999999999999</v>
      </c>
      <c r="GA8" s="21">
        <f t="shared" si="118"/>
        <v>32.53069</v>
      </c>
    </row>
    <row r="9" spans="1:183" ht="15.75" x14ac:dyDescent="0.25">
      <c r="A9" s="11" t="s">
        <v>32</v>
      </c>
      <c r="B9" s="12">
        <v>1.4999999999999999E-2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4"/>
      <c r="AJ9" s="12"/>
      <c r="AK9" s="12"/>
      <c r="AL9" s="12"/>
      <c r="AM9" s="12"/>
      <c r="AN9" s="12"/>
      <c r="AO9" s="14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4"/>
      <c r="BA9" s="12"/>
      <c r="BB9" s="12"/>
      <c r="BC9" s="12"/>
      <c r="BD9" s="12"/>
      <c r="BE9" s="12"/>
      <c r="BF9" s="12"/>
      <c r="BG9" s="16">
        <f t="shared" si="0"/>
        <v>1.4999999999999999E-2</v>
      </c>
      <c r="BH9" s="25">
        <f t="shared" si="1"/>
        <v>0.13499999999999998</v>
      </c>
      <c r="BI9" s="11" t="s">
        <v>32</v>
      </c>
      <c r="BJ9" s="2">
        <f t="shared" si="2"/>
        <v>0.255</v>
      </c>
      <c r="BK9" s="22">
        <v>90</v>
      </c>
      <c r="BL9" s="21">
        <f t="shared" si="3"/>
        <v>14.025</v>
      </c>
      <c r="BM9" s="21">
        <f t="shared" si="4"/>
        <v>1262.25</v>
      </c>
      <c r="BN9" s="21">
        <f t="shared" si="5"/>
        <v>2.04</v>
      </c>
      <c r="BO9" s="21">
        <f t="shared" si="6"/>
        <v>183.6</v>
      </c>
      <c r="BP9" s="21">
        <f t="shared" si="7"/>
        <v>5.8650000000000002</v>
      </c>
      <c r="BQ9" s="21">
        <f t="shared" si="8"/>
        <v>527.85</v>
      </c>
      <c r="BR9" s="21">
        <f t="shared" si="9"/>
        <v>2.76</v>
      </c>
      <c r="BS9" s="21">
        <f t="shared" si="10"/>
        <v>248.39999999999998</v>
      </c>
      <c r="BT9" s="21">
        <f t="shared" si="11"/>
        <v>13.77</v>
      </c>
      <c r="BU9" s="21">
        <f t="shared" si="12"/>
        <v>1239.3</v>
      </c>
      <c r="BV9" s="21">
        <f t="shared" si="13"/>
        <v>5.28</v>
      </c>
      <c r="BW9" s="21">
        <f t="shared" si="14"/>
        <v>475.20000000000005</v>
      </c>
      <c r="BX9" s="21">
        <f t="shared" si="15"/>
        <v>6.63</v>
      </c>
      <c r="BY9" s="21">
        <f t="shared" si="16"/>
        <v>596.70000000000005</v>
      </c>
      <c r="BZ9" s="21">
        <f t="shared" si="17"/>
        <v>5.8650000000000002</v>
      </c>
      <c r="CA9" s="21">
        <f t="shared" si="18"/>
        <v>527.85</v>
      </c>
      <c r="CB9" s="21">
        <f t="shared" si="19"/>
        <v>2.5499999999999998</v>
      </c>
      <c r="CC9" s="21">
        <f t="shared" si="20"/>
        <v>229.49999999999997</v>
      </c>
      <c r="CD9" s="21">
        <f t="shared" si="21"/>
        <v>5.3550000000000004</v>
      </c>
      <c r="CE9" s="21">
        <f t="shared" si="22"/>
        <v>481.95000000000005</v>
      </c>
      <c r="CF9" s="21">
        <f t="shared" si="23"/>
        <v>7.65</v>
      </c>
      <c r="CG9" s="21">
        <f t="shared" si="24"/>
        <v>688.5</v>
      </c>
      <c r="CH9" s="21">
        <f t="shared" si="25"/>
        <v>17.594999999999999</v>
      </c>
      <c r="CI9" s="21">
        <f t="shared" si="26"/>
        <v>1583.55</v>
      </c>
      <c r="CJ9" s="21">
        <f t="shared" si="27"/>
        <v>13.77</v>
      </c>
      <c r="CK9" s="21">
        <f t="shared" si="28"/>
        <v>1239.3</v>
      </c>
      <c r="CL9" s="21">
        <f t="shared" si="29"/>
        <v>17.085000000000001</v>
      </c>
      <c r="CM9" s="21">
        <f t="shared" si="30"/>
        <v>1537.65</v>
      </c>
      <c r="CN9" s="21">
        <f t="shared" si="31"/>
        <v>2.5499999999999998</v>
      </c>
      <c r="CO9" s="21">
        <f t="shared" si="32"/>
        <v>229.49999999999997</v>
      </c>
      <c r="CP9" s="21">
        <f t="shared" si="33"/>
        <v>1.2749999999999999</v>
      </c>
      <c r="CQ9" s="21">
        <f t="shared" si="34"/>
        <v>114.74999999999999</v>
      </c>
      <c r="CR9" s="21">
        <f t="shared" si="35"/>
        <v>15.3</v>
      </c>
      <c r="CS9" s="21">
        <f t="shared" si="36"/>
        <v>1377</v>
      </c>
      <c r="CT9" s="21">
        <f t="shared" si="37"/>
        <v>3.8250000000000002</v>
      </c>
      <c r="CU9" s="21">
        <f t="shared" si="38"/>
        <v>344.25</v>
      </c>
      <c r="CV9" s="21">
        <f t="shared" si="39"/>
        <v>19.89</v>
      </c>
      <c r="CW9" s="21">
        <f t="shared" si="40"/>
        <v>1790.1000000000001</v>
      </c>
      <c r="CX9" s="11" t="s">
        <v>32</v>
      </c>
      <c r="CY9" s="2">
        <f t="shared" si="41"/>
        <v>0.255</v>
      </c>
      <c r="CZ9" s="22">
        <v>90</v>
      </c>
      <c r="DA9" s="21">
        <f t="shared" si="42"/>
        <v>5.61</v>
      </c>
      <c r="DB9" s="21">
        <f t="shared" si="43"/>
        <v>504.90000000000003</v>
      </c>
      <c r="DC9" s="21">
        <f t="shared" si="44"/>
        <v>1.7850000000000001</v>
      </c>
      <c r="DD9" s="21">
        <f t="shared" si="45"/>
        <v>160.65</v>
      </c>
      <c r="DE9" s="21">
        <f t="shared" si="46"/>
        <v>1.53</v>
      </c>
      <c r="DF9" s="21">
        <f t="shared" si="47"/>
        <v>137.69999999999999</v>
      </c>
      <c r="DG9" s="21">
        <f t="shared" si="48"/>
        <v>0.84</v>
      </c>
      <c r="DH9" s="21">
        <f t="shared" si="49"/>
        <v>75.599999999999994</v>
      </c>
      <c r="DI9" s="21">
        <f t="shared" si="50"/>
        <v>6.8849999999999998</v>
      </c>
      <c r="DJ9" s="21">
        <f t="shared" si="51"/>
        <v>619.65</v>
      </c>
      <c r="DK9" s="21">
        <f t="shared" si="52"/>
        <v>3.75</v>
      </c>
      <c r="DL9" s="21">
        <f t="shared" si="53"/>
        <v>337.5</v>
      </c>
      <c r="DM9" s="21">
        <f t="shared" si="54"/>
        <v>5.3550000000000004</v>
      </c>
      <c r="DN9" s="21">
        <f t="shared" si="55"/>
        <v>481.95000000000005</v>
      </c>
      <c r="DO9" s="21">
        <f t="shared" si="56"/>
        <v>2.5499999999999998</v>
      </c>
      <c r="DP9" s="21">
        <f t="shared" si="57"/>
        <v>229.49999999999997</v>
      </c>
      <c r="DQ9" s="21">
        <f t="shared" si="58"/>
        <v>2.8050000000000002</v>
      </c>
      <c r="DR9" s="21">
        <f t="shared" si="59"/>
        <v>252.45000000000002</v>
      </c>
      <c r="DS9" s="21">
        <f t="shared" si="60"/>
        <v>1.7850000000000001</v>
      </c>
      <c r="DT9" s="21">
        <f t="shared" si="61"/>
        <v>160.65</v>
      </c>
      <c r="DU9" s="21">
        <f t="shared" si="62"/>
        <v>1.7850000000000001</v>
      </c>
      <c r="DV9" s="21">
        <f t="shared" si="63"/>
        <v>160.65</v>
      </c>
      <c r="DW9" s="21">
        <f t="shared" si="64"/>
        <v>7.9050000000000002</v>
      </c>
      <c r="DX9" s="21">
        <f t="shared" si="65"/>
        <v>711.45</v>
      </c>
      <c r="DY9" s="21">
        <f t="shared" si="66"/>
        <v>3.5700000000000003</v>
      </c>
      <c r="DZ9" s="21">
        <f t="shared" si="67"/>
        <v>321.3</v>
      </c>
      <c r="EA9" s="21">
        <f t="shared" si="68"/>
        <v>7.65</v>
      </c>
      <c r="EB9" s="21">
        <f t="shared" si="69"/>
        <v>688.5</v>
      </c>
      <c r="EC9" s="21">
        <f t="shared" si="70"/>
        <v>1.7850000000000001</v>
      </c>
      <c r="ED9" s="21">
        <f t="shared" si="71"/>
        <v>160.65</v>
      </c>
      <c r="EE9" s="21">
        <f t="shared" si="72"/>
        <v>1.02</v>
      </c>
      <c r="EF9" s="21">
        <f t="shared" si="73"/>
        <v>91.8</v>
      </c>
      <c r="EG9" s="21">
        <f t="shared" si="74"/>
        <v>5.0999999999999996</v>
      </c>
      <c r="EH9" s="21">
        <f t="shared" si="75"/>
        <v>458.99999999999994</v>
      </c>
      <c r="EI9" s="21">
        <f t="shared" si="76"/>
        <v>1.02</v>
      </c>
      <c r="EJ9" s="21">
        <f t="shared" si="77"/>
        <v>91.8</v>
      </c>
      <c r="EK9" s="21">
        <f t="shared" si="78"/>
        <v>0</v>
      </c>
      <c r="EL9" s="21">
        <f t="shared" si="79"/>
        <v>0</v>
      </c>
      <c r="EM9" s="11" t="s">
        <v>32</v>
      </c>
      <c r="EN9" s="2">
        <f t="shared" si="80"/>
        <v>0.255</v>
      </c>
      <c r="EO9" s="22">
        <v>90</v>
      </c>
      <c r="EP9" s="21">
        <f t="shared" si="81"/>
        <v>13.26</v>
      </c>
      <c r="EQ9" s="21">
        <f t="shared" si="82"/>
        <v>1193.4000000000001</v>
      </c>
      <c r="ER9" s="21">
        <f t="shared" si="83"/>
        <v>1.7850000000000001</v>
      </c>
      <c r="ES9" s="21">
        <f t="shared" si="84"/>
        <v>160.65</v>
      </c>
      <c r="ET9" s="21">
        <f t="shared" si="85"/>
        <v>6.8849999999999998</v>
      </c>
      <c r="EU9" s="21">
        <f t="shared" si="86"/>
        <v>619.65</v>
      </c>
      <c r="EV9" s="21">
        <f t="shared" si="87"/>
        <v>1.08</v>
      </c>
      <c r="EW9" s="21">
        <f t="shared" si="88"/>
        <v>97.2</v>
      </c>
      <c r="EX9" s="21">
        <f t="shared" si="89"/>
        <v>10.199999999999999</v>
      </c>
      <c r="EY9" s="21">
        <f t="shared" si="90"/>
        <v>917.99999999999989</v>
      </c>
      <c r="EZ9" s="21">
        <f t="shared" si="91"/>
        <v>5.2949999999999999</v>
      </c>
      <c r="FA9" s="21">
        <f t="shared" si="92"/>
        <v>476.55</v>
      </c>
      <c r="FB9" s="21">
        <f t="shared" si="93"/>
        <v>7.9050000000000002</v>
      </c>
      <c r="FC9" s="21">
        <f t="shared" si="94"/>
        <v>711.45</v>
      </c>
      <c r="FD9" s="21">
        <f t="shared" si="95"/>
        <v>5.8650000000000002</v>
      </c>
      <c r="FE9" s="21">
        <f t="shared" si="96"/>
        <v>527.85</v>
      </c>
      <c r="FF9" s="21">
        <f t="shared" si="97"/>
        <v>4.335</v>
      </c>
      <c r="FG9" s="21">
        <f t="shared" si="98"/>
        <v>390.15</v>
      </c>
      <c r="FH9" s="21">
        <f t="shared" si="99"/>
        <v>5.3550000000000004</v>
      </c>
      <c r="FI9" s="21">
        <f t="shared" si="100"/>
        <v>481.95000000000005</v>
      </c>
      <c r="FJ9" s="21">
        <f t="shared" si="101"/>
        <v>10.455</v>
      </c>
      <c r="FK9" s="21">
        <f t="shared" si="102"/>
        <v>940.95</v>
      </c>
      <c r="FL9" s="21">
        <f t="shared" si="103"/>
        <v>23.205000000000002</v>
      </c>
      <c r="FM9" s="21">
        <f t="shared" si="104"/>
        <v>2088.4500000000003</v>
      </c>
      <c r="FN9" s="21">
        <f t="shared" si="105"/>
        <v>14.535</v>
      </c>
      <c r="FO9" s="21">
        <f t="shared" si="106"/>
        <v>1308.1500000000001</v>
      </c>
      <c r="FP9" s="21">
        <f t="shared" si="107"/>
        <v>15.555</v>
      </c>
      <c r="FQ9" s="21">
        <f t="shared" si="108"/>
        <v>1399.95</v>
      </c>
      <c r="FR9" s="21">
        <f t="shared" si="109"/>
        <v>4.335</v>
      </c>
      <c r="FS9" s="21">
        <f t="shared" si="110"/>
        <v>390.15</v>
      </c>
      <c r="FT9" s="21">
        <f t="shared" si="111"/>
        <v>0.255</v>
      </c>
      <c r="FU9" s="21">
        <f t="shared" si="112"/>
        <v>22.95</v>
      </c>
      <c r="FV9" s="21">
        <f t="shared" si="113"/>
        <v>9.18</v>
      </c>
      <c r="FW9" s="21">
        <f t="shared" si="114"/>
        <v>826.19999999999993</v>
      </c>
      <c r="FX9" s="21">
        <f t="shared" si="115"/>
        <v>2.8050000000000002</v>
      </c>
      <c r="FY9" s="21">
        <f t="shared" si="116"/>
        <v>252.45000000000002</v>
      </c>
      <c r="FZ9" s="21">
        <f t="shared" si="117"/>
        <v>0.255</v>
      </c>
      <c r="GA9" s="21">
        <f t="shared" si="118"/>
        <v>22.95</v>
      </c>
    </row>
    <row r="10" spans="1:183" ht="15.75" x14ac:dyDescent="0.25">
      <c r="A10" s="13" t="s">
        <v>48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>
        <v>0.05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4"/>
      <c r="AJ10" s="12"/>
      <c r="AK10" s="12"/>
      <c r="AL10" s="12"/>
      <c r="AM10" s="12"/>
      <c r="AN10" s="12"/>
      <c r="AO10" s="14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4"/>
      <c r="BA10" s="12">
        <v>1.29E-2</v>
      </c>
      <c r="BB10" s="12"/>
      <c r="BC10" s="12"/>
      <c r="BD10" s="12"/>
      <c r="BE10" s="12"/>
      <c r="BF10" s="12"/>
      <c r="BG10" s="16">
        <f t="shared" si="0"/>
        <v>6.2899999999999998E-2</v>
      </c>
      <c r="BH10" s="25">
        <f t="shared" si="1"/>
        <v>0.25159999999999999</v>
      </c>
      <c r="BI10" s="13" t="s">
        <v>48</v>
      </c>
      <c r="BJ10" s="2">
        <f t="shared" si="2"/>
        <v>1.0692999999999999</v>
      </c>
      <c r="BK10" s="22">
        <v>40</v>
      </c>
      <c r="BL10" s="21">
        <f t="shared" si="3"/>
        <v>58.811499999999995</v>
      </c>
      <c r="BM10" s="21">
        <f t="shared" si="4"/>
        <v>2352.46</v>
      </c>
      <c r="BN10" s="21">
        <f t="shared" si="5"/>
        <v>8.5543999999999993</v>
      </c>
      <c r="BO10" s="21">
        <f t="shared" si="6"/>
        <v>342.17599999999999</v>
      </c>
      <c r="BP10" s="21">
        <f t="shared" si="7"/>
        <v>24.593899999999998</v>
      </c>
      <c r="BQ10" s="21">
        <f t="shared" si="8"/>
        <v>983.75599999999986</v>
      </c>
      <c r="BR10" s="21">
        <f t="shared" si="9"/>
        <v>11.573599999999999</v>
      </c>
      <c r="BS10" s="21">
        <f t="shared" si="10"/>
        <v>462.94399999999996</v>
      </c>
      <c r="BT10" s="21">
        <f t="shared" si="11"/>
        <v>57.742199999999997</v>
      </c>
      <c r="BU10" s="21">
        <f t="shared" si="12"/>
        <v>2309.6880000000001</v>
      </c>
      <c r="BV10" s="21">
        <f t="shared" si="13"/>
        <v>22.140799999999999</v>
      </c>
      <c r="BW10" s="21">
        <f t="shared" si="14"/>
        <v>885.63199999999995</v>
      </c>
      <c r="BX10" s="21">
        <f t="shared" si="15"/>
        <v>27.801799999999997</v>
      </c>
      <c r="BY10" s="21">
        <f t="shared" si="16"/>
        <v>1112.0719999999999</v>
      </c>
      <c r="BZ10" s="21">
        <f t="shared" si="17"/>
        <v>24.593899999999998</v>
      </c>
      <c r="CA10" s="21">
        <f t="shared" si="18"/>
        <v>983.75599999999986</v>
      </c>
      <c r="CB10" s="21">
        <f t="shared" si="19"/>
        <v>10.693</v>
      </c>
      <c r="CC10" s="21">
        <f t="shared" si="20"/>
        <v>427.71999999999997</v>
      </c>
      <c r="CD10" s="21">
        <f t="shared" si="21"/>
        <v>22.455299999999998</v>
      </c>
      <c r="CE10" s="21">
        <f t="shared" si="22"/>
        <v>898.21199999999988</v>
      </c>
      <c r="CF10" s="21">
        <f t="shared" si="23"/>
        <v>32.079000000000001</v>
      </c>
      <c r="CG10" s="21">
        <f t="shared" si="24"/>
        <v>1283.1600000000001</v>
      </c>
      <c r="CH10" s="21">
        <f t="shared" si="25"/>
        <v>73.781700000000001</v>
      </c>
      <c r="CI10" s="21">
        <f t="shared" si="26"/>
        <v>2951.268</v>
      </c>
      <c r="CJ10" s="21">
        <f t="shared" si="27"/>
        <v>57.742199999999997</v>
      </c>
      <c r="CK10" s="21">
        <f t="shared" si="28"/>
        <v>2309.6880000000001</v>
      </c>
      <c r="CL10" s="21">
        <f t="shared" si="29"/>
        <v>71.64309999999999</v>
      </c>
      <c r="CM10" s="21">
        <f t="shared" si="30"/>
        <v>2865.7239999999997</v>
      </c>
      <c r="CN10" s="21">
        <f t="shared" si="31"/>
        <v>10.693</v>
      </c>
      <c r="CO10" s="21">
        <f t="shared" si="32"/>
        <v>427.71999999999997</v>
      </c>
      <c r="CP10" s="21">
        <f t="shared" si="33"/>
        <v>5.3464999999999998</v>
      </c>
      <c r="CQ10" s="21">
        <f t="shared" si="34"/>
        <v>213.85999999999999</v>
      </c>
      <c r="CR10" s="21">
        <f t="shared" si="35"/>
        <v>64.158000000000001</v>
      </c>
      <c r="CS10" s="21">
        <f t="shared" si="36"/>
        <v>2566.3200000000002</v>
      </c>
      <c r="CT10" s="21">
        <f t="shared" si="37"/>
        <v>16.0395</v>
      </c>
      <c r="CU10" s="21">
        <f t="shared" si="38"/>
        <v>641.58000000000004</v>
      </c>
      <c r="CV10" s="21">
        <f t="shared" si="39"/>
        <v>83.4054</v>
      </c>
      <c r="CW10" s="21">
        <f t="shared" si="40"/>
        <v>3336.2159999999999</v>
      </c>
      <c r="CX10" s="13" t="s">
        <v>48</v>
      </c>
      <c r="CY10" s="2">
        <f t="shared" si="41"/>
        <v>1.0692999999999999</v>
      </c>
      <c r="CZ10" s="22">
        <v>37.549999999999997</v>
      </c>
      <c r="DA10" s="21">
        <f t="shared" si="42"/>
        <v>23.5246</v>
      </c>
      <c r="DB10" s="21">
        <f t="shared" si="43"/>
        <v>883.34872999999993</v>
      </c>
      <c r="DC10" s="21">
        <f t="shared" si="44"/>
        <v>7.4850999999999992</v>
      </c>
      <c r="DD10" s="21">
        <f t="shared" si="45"/>
        <v>281.06550499999997</v>
      </c>
      <c r="DE10" s="21">
        <f t="shared" si="46"/>
        <v>6.4157999999999991</v>
      </c>
      <c r="DF10" s="21">
        <f t="shared" si="47"/>
        <v>240.91328999999993</v>
      </c>
      <c r="DG10" s="21">
        <f t="shared" si="48"/>
        <v>3.5223999999999998</v>
      </c>
      <c r="DH10" s="21">
        <f t="shared" si="49"/>
        <v>132.26611999999997</v>
      </c>
      <c r="DI10" s="21">
        <f t="shared" si="50"/>
        <v>28.871099999999998</v>
      </c>
      <c r="DJ10" s="21">
        <f t="shared" si="51"/>
        <v>1084.1098049999998</v>
      </c>
      <c r="DK10" s="21">
        <f t="shared" si="52"/>
        <v>15.724999999999998</v>
      </c>
      <c r="DL10" s="21">
        <f t="shared" si="53"/>
        <v>590.47374999999988</v>
      </c>
      <c r="DM10" s="21">
        <f t="shared" si="54"/>
        <v>22.455299999999998</v>
      </c>
      <c r="DN10" s="21">
        <f t="shared" si="55"/>
        <v>843.19651499999986</v>
      </c>
      <c r="DO10" s="21">
        <f t="shared" si="56"/>
        <v>10.693</v>
      </c>
      <c r="DP10" s="21">
        <f t="shared" si="57"/>
        <v>401.52214999999995</v>
      </c>
      <c r="DQ10" s="21">
        <f t="shared" si="58"/>
        <v>11.7623</v>
      </c>
      <c r="DR10" s="21">
        <f t="shared" si="59"/>
        <v>441.67436499999997</v>
      </c>
      <c r="DS10" s="21">
        <f t="shared" si="60"/>
        <v>7.4850999999999992</v>
      </c>
      <c r="DT10" s="21">
        <f t="shared" si="61"/>
        <v>281.06550499999997</v>
      </c>
      <c r="DU10" s="21">
        <f t="shared" si="62"/>
        <v>7.4850999999999992</v>
      </c>
      <c r="DV10" s="21">
        <f t="shared" si="63"/>
        <v>281.06550499999997</v>
      </c>
      <c r="DW10" s="21">
        <f t="shared" si="64"/>
        <v>33.148299999999999</v>
      </c>
      <c r="DX10" s="21">
        <f t="shared" si="65"/>
        <v>1244.7186649999999</v>
      </c>
      <c r="DY10" s="21">
        <f t="shared" si="66"/>
        <v>14.970199999999998</v>
      </c>
      <c r="DZ10" s="21">
        <f t="shared" si="67"/>
        <v>562.13100999999995</v>
      </c>
      <c r="EA10" s="21">
        <f t="shared" si="68"/>
        <v>32.079000000000001</v>
      </c>
      <c r="EB10" s="21">
        <f t="shared" si="69"/>
        <v>1204.56645</v>
      </c>
      <c r="EC10" s="21">
        <f t="shared" si="70"/>
        <v>7.4850999999999992</v>
      </c>
      <c r="ED10" s="21">
        <f t="shared" si="71"/>
        <v>281.06550499999997</v>
      </c>
      <c r="EE10" s="21">
        <f t="shared" si="72"/>
        <v>4.2771999999999997</v>
      </c>
      <c r="EF10" s="21">
        <f t="shared" si="73"/>
        <v>160.60885999999996</v>
      </c>
      <c r="EG10" s="21">
        <f t="shared" si="74"/>
        <v>21.385999999999999</v>
      </c>
      <c r="EH10" s="21">
        <f t="shared" si="75"/>
        <v>803.04429999999991</v>
      </c>
      <c r="EI10" s="21">
        <f t="shared" si="76"/>
        <v>4.2771999999999997</v>
      </c>
      <c r="EJ10" s="21">
        <f t="shared" si="77"/>
        <v>160.60885999999996</v>
      </c>
      <c r="EK10" s="21">
        <f t="shared" si="78"/>
        <v>0</v>
      </c>
      <c r="EL10" s="21">
        <f t="shared" si="79"/>
        <v>0</v>
      </c>
      <c r="EM10" s="13" t="s">
        <v>48</v>
      </c>
      <c r="EN10" s="2">
        <f t="shared" si="80"/>
        <v>1.0692999999999999</v>
      </c>
      <c r="EO10" s="22">
        <v>37.549999999999997</v>
      </c>
      <c r="EP10" s="21">
        <f t="shared" si="81"/>
        <v>55.603599999999993</v>
      </c>
      <c r="EQ10" s="21">
        <f t="shared" si="82"/>
        <v>2087.9151799999995</v>
      </c>
      <c r="ER10" s="21">
        <f t="shared" si="83"/>
        <v>7.4850999999999992</v>
      </c>
      <c r="ES10" s="21">
        <f t="shared" si="84"/>
        <v>281.06550499999997</v>
      </c>
      <c r="ET10" s="21">
        <f t="shared" si="85"/>
        <v>28.871099999999998</v>
      </c>
      <c r="EU10" s="21">
        <f t="shared" si="86"/>
        <v>1084.1098049999998</v>
      </c>
      <c r="EV10" s="21">
        <f t="shared" si="87"/>
        <v>4.5287999999999995</v>
      </c>
      <c r="EW10" s="21">
        <f t="shared" si="88"/>
        <v>170.05643999999998</v>
      </c>
      <c r="EX10" s="21">
        <f t="shared" si="89"/>
        <v>42.771999999999998</v>
      </c>
      <c r="EY10" s="21">
        <f t="shared" si="90"/>
        <v>1606.0885999999998</v>
      </c>
      <c r="EZ10" s="21">
        <f t="shared" si="91"/>
        <v>22.203699999999998</v>
      </c>
      <c r="FA10" s="21">
        <f t="shared" si="92"/>
        <v>833.74893499999985</v>
      </c>
      <c r="FB10" s="21">
        <f t="shared" si="93"/>
        <v>33.148299999999999</v>
      </c>
      <c r="FC10" s="21">
        <f t="shared" si="94"/>
        <v>1244.7186649999999</v>
      </c>
      <c r="FD10" s="21">
        <f t="shared" si="95"/>
        <v>24.593899999999998</v>
      </c>
      <c r="FE10" s="21">
        <f t="shared" si="96"/>
        <v>923.50094499999989</v>
      </c>
      <c r="FF10" s="21">
        <f t="shared" si="97"/>
        <v>18.178099999999997</v>
      </c>
      <c r="FG10" s="21">
        <f t="shared" si="98"/>
        <v>682.58765499999981</v>
      </c>
      <c r="FH10" s="21">
        <f t="shared" si="99"/>
        <v>22.455299999999998</v>
      </c>
      <c r="FI10" s="21">
        <f t="shared" si="100"/>
        <v>843.19651499999986</v>
      </c>
      <c r="FJ10" s="21">
        <f t="shared" si="101"/>
        <v>43.841299999999997</v>
      </c>
      <c r="FK10" s="21">
        <f t="shared" si="102"/>
        <v>1646.2408149999997</v>
      </c>
      <c r="FL10" s="21">
        <f t="shared" si="103"/>
        <v>97.306299999999993</v>
      </c>
      <c r="FM10" s="21">
        <f t="shared" si="104"/>
        <v>3653.8515649999995</v>
      </c>
      <c r="FN10" s="21">
        <f t="shared" si="105"/>
        <v>60.950099999999992</v>
      </c>
      <c r="FO10" s="21">
        <f t="shared" si="106"/>
        <v>2288.6762549999994</v>
      </c>
      <c r="FP10" s="21">
        <f t="shared" si="107"/>
        <v>65.2273</v>
      </c>
      <c r="FQ10" s="21">
        <f t="shared" si="108"/>
        <v>2449.2851149999997</v>
      </c>
      <c r="FR10" s="21">
        <f t="shared" si="109"/>
        <v>18.178099999999997</v>
      </c>
      <c r="FS10" s="21">
        <f t="shared" si="110"/>
        <v>682.58765499999981</v>
      </c>
      <c r="FT10" s="21">
        <f t="shared" si="111"/>
        <v>1.0692999999999999</v>
      </c>
      <c r="FU10" s="21">
        <f t="shared" si="112"/>
        <v>40.152214999999991</v>
      </c>
      <c r="FV10" s="21">
        <f t="shared" si="113"/>
        <v>38.494799999999998</v>
      </c>
      <c r="FW10" s="21">
        <f t="shared" si="114"/>
        <v>1445.4797399999998</v>
      </c>
      <c r="FX10" s="21">
        <f t="shared" si="115"/>
        <v>11.7623</v>
      </c>
      <c r="FY10" s="21">
        <f t="shared" si="116"/>
        <v>441.67436499999997</v>
      </c>
      <c r="FZ10" s="21">
        <f t="shared" si="117"/>
        <v>1.0692999999999999</v>
      </c>
      <c r="GA10" s="21">
        <f t="shared" si="118"/>
        <v>40.152214999999991</v>
      </c>
    </row>
    <row r="11" spans="1:183" ht="15.75" x14ac:dyDescent="0.25">
      <c r="A11" s="11" t="s">
        <v>40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>
        <v>7.4999999999999997E-3</v>
      </c>
      <c r="AE11" s="12"/>
      <c r="AF11" s="12"/>
      <c r="AG11" s="12"/>
      <c r="AH11" s="12"/>
      <c r="AI11" s="14"/>
      <c r="AJ11" s="12"/>
      <c r="AK11" s="12"/>
      <c r="AL11" s="12"/>
      <c r="AM11" s="12"/>
      <c r="AN11" s="12"/>
      <c r="AO11" s="14"/>
      <c r="AP11" s="12"/>
      <c r="AQ11" s="12"/>
      <c r="AR11" s="12"/>
      <c r="AS11" s="12"/>
      <c r="AT11" s="12"/>
      <c r="AU11" s="12"/>
      <c r="AV11" s="12">
        <v>7.4999999999999997E-3</v>
      </c>
      <c r="AW11" s="12"/>
      <c r="AX11" s="12"/>
      <c r="AY11" s="12"/>
      <c r="AZ11" s="14"/>
      <c r="BA11" s="12"/>
      <c r="BB11" s="12"/>
      <c r="BC11" s="12"/>
      <c r="BD11" s="12"/>
      <c r="BE11" s="12"/>
      <c r="BF11" s="12"/>
      <c r="BG11" s="16">
        <f t="shared" si="0"/>
        <v>1.4999999999999999E-2</v>
      </c>
      <c r="BH11" s="25">
        <f t="shared" si="1"/>
        <v>0.26999999999999996</v>
      </c>
      <c r="BI11" s="11" t="s">
        <v>40</v>
      </c>
      <c r="BJ11" s="2">
        <f t="shared" si="2"/>
        <v>0.255</v>
      </c>
      <c r="BK11" s="22">
        <v>180</v>
      </c>
      <c r="BL11" s="21">
        <f t="shared" si="3"/>
        <v>14.025</v>
      </c>
      <c r="BM11" s="21">
        <f t="shared" si="4"/>
        <v>2524.5</v>
      </c>
      <c r="BN11" s="21">
        <f t="shared" si="5"/>
        <v>2.04</v>
      </c>
      <c r="BO11" s="21">
        <f t="shared" si="6"/>
        <v>367.2</v>
      </c>
      <c r="BP11" s="21">
        <f t="shared" si="7"/>
        <v>5.8650000000000002</v>
      </c>
      <c r="BQ11" s="21">
        <f t="shared" si="8"/>
        <v>1055.7</v>
      </c>
      <c r="BR11" s="21">
        <f t="shared" si="9"/>
        <v>2.76</v>
      </c>
      <c r="BS11" s="21">
        <f t="shared" si="10"/>
        <v>496.79999999999995</v>
      </c>
      <c r="BT11" s="21">
        <f t="shared" si="11"/>
        <v>13.77</v>
      </c>
      <c r="BU11" s="21">
        <f t="shared" si="12"/>
        <v>2478.6</v>
      </c>
      <c r="BV11" s="21">
        <f t="shared" si="13"/>
        <v>5.28</v>
      </c>
      <c r="BW11" s="21">
        <f t="shared" si="14"/>
        <v>950.40000000000009</v>
      </c>
      <c r="BX11" s="21">
        <f t="shared" si="15"/>
        <v>6.63</v>
      </c>
      <c r="BY11" s="21">
        <f t="shared" si="16"/>
        <v>1193.4000000000001</v>
      </c>
      <c r="BZ11" s="21">
        <f t="shared" si="17"/>
        <v>5.8650000000000002</v>
      </c>
      <c r="CA11" s="21">
        <f t="shared" si="18"/>
        <v>1055.7</v>
      </c>
      <c r="CB11" s="21">
        <f t="shared" si="19"/>
        <v>2.5499999999999998</v>
      </c>
      <c r="CC11" s="21">
        <f t="shared" si="20"/>
        <v>458.99999999999994</v>
      </c>
      <c r="CD11" s="21">
        <f t="shared" si="21"/>
        <v>5.3550000000000004</v>
      </c>
      <c r="CE11" s="21">
        <f t="shared" si="22"/>
        <v>963.90000000000009</v>
      </c>
      <c r="CF11" s="21">
        <f t="shared" si="23"/>
        <v>7.65</v>
      </c>
      <c r="CG11" s="21">
        <f t="shared" si="24"/>
        <v>1377</v>
      </c>
      <c r="CH11" s="21">
        <f t="shared" si="25"/>
        <v>17.594999999999999</v>
      </c>
      <c r="CI11" s="21">
        <f t="shared" si="26"/>
        <v>3167.1</v>
      </c>
      <c r="CJ11" s="21">
        <f t="shared" si="27"/>
        <v>13.77</v>
      </c>
      <c r="CK11" s="21">
        <f t="shared" si="28"/>
        <v>2478.6</v>
      </c>
      <c r="CL11" s="21">
        <f t="shared" si="29"/>
        <v>17.085000000000001</v>
      </c>
      <c r="CM11" s="21">
        <f t="shared" si="30"/>
        <v>3075.3</v>
      </c>
      <c r="CN11" s="21">
        <f t="shared" si="31"/>
        <v>2.5499999999999998</v>
      </c>
      <c r="CO11" s="21">
        <f t="shared" si="32"/>
        <v>458.99999999999994</v>
      </c>
      <c r="CP11" s="21">
        <f t="shared" si="33"/>
        <v>1.2749999999999999</v>
      </c>
      <c r="CQ11" s="21">
        <f t="shared" si="34"/>
        <v>229.49999999999997</v>
      </c>
      <c r="CR11" s="21">
        <f t="shared" si="35"/>
        <v>15.3</v>
      </c>
      <c r="CS11" s="21">
        <f t="shared" si="36"/>
        <v>2754</v>
      </c>
      <c r="CT11" s="21">
        <f t="shared" si="37"/>
        <v>3.8250000000000002</v>
      </c>
      <c r="CU11" s="21">
        <f t="shared" si="38"/>
        <v>688.5</v>
      </c>
      <c r="CV11" s="21">
        <f t="shared" si="39"/>
        <v>19.89</v>
      </c>
      <c r="CW11" s="21">
        <f t="shared" si="40"/>
        <v>3580.2000000000003</v>
      </c>
      <c r="CX11" s="11" t="s">
        <v>40</v>
      </c>
      <c r="CY11" s="2">
        <f t="shared" si="41"/>
        <v>0.255</v>
      </c>
      <c r="CZ11" s="22">
        <v>200</v>
      </c>
      <c r="DA11" s="21">
        <f t="shared" si="42"/>
        <v>5.61</v>
      </c>
      <c r="DB11" s="21">
        <f t="shared" si="43"/>
        <v>1122</v>
      </c>
      <c r="DC11" s="21">
        <f t="shared" si="44"/>
        <v>1.7850000000000001</v>
      </c>
      <c r="DD11" s="21">
        <f t="shared" si="45"/>
        <v>357</v>
      </c>
      <c r="DE11" s="21">
        <f t="shared" si="46"/>
        <v>1.53</v>
      </c>
      <c r="DF11" s="21">
        <f t="shared" si="47"/>
        <v>306</v>
      </c>
      <c r="DG11" s="21">
        <f t="shared" si="48"/>
        <v>0.84</v>
      </c>
      <c r="DH11" s="21">
        <f t="shared" si="49"/>
        <v>168</v>
      </c>
      <c r="DI11" s="21">
        <f t="shared" si="50"/>
        <v>6.8849999999999998</v>
      </c>
      <c r="DJ11" s="21">
        <f t="shared" si="51"/>
        <v>1377</v>
      </c>
      <c r="DK11" s="21">
        <f t="shared" si="52"/>
        <v>3.75</v>
      </c>
      <c r="DL11" s="21">
        <f t="shared" si="53"/>
        <v>750</v>
      </c>
      <c r="DM11" s="21">
        <f t="shared" si="54"/>
        <v>5.3550000000000004</v>
      </c>
      <c r="DN11" s="21">
        <f t="shared" si="55"/>
        <v>1071</v>
      </c>
      <c r="DO11" s="21">
        <f t="shared" si="56"/>
        <v>2.5499999999999998</v>
      </c>
      <c r="DP11" s="21">
        <f t="shared" si="57"/>
        <v>509.99999999999994</v>
      </c>
      <c r="DQ11" s="21">
        <f t="shared" si="58"/>
        <v>2.8050000000000002</v>
      </c>
      <c r="DR11" s="21">
        <f t="shared" si="59"/>
        <v>561</v>
      </c>
      <c r="DS11" s="21">
        <f t="shared" si="60"/>
        <v>1.7850000000000001</v>
      </c>
      <c r="DT11" s="21">
        <f t="shared" si="61"/>
        <v>357</v>
      </c>
      <c r="DU11" s="21">
        <f t="shared" si="62"/>
        <v>1.7850000000000001</v>
      </c>
      <c r="DV11" s="21">
        <f t="shared" si="63"/>
        <v>357</v>
      </c>
      <c r="DW11" s="21">
        <f t="shared" si="64"/>
        <v>7.9050000000000002</v>
      </c>
      <c r="DX11" s="21">
        <f t="shared" si="65"/>
        <v>1581</v>
      </c>
      <c r="DY11" s="21">
        <f t="shared" si="66"/>
        <v>3.5700000000000003</v>
      </c>
      <c r="DZ11" s="21">
        <f t="shared" si="67"/>
        <v>714</v>
      </c>
      <c r="EA11" s="21">
        <f t="shared" si="68"/>
        <v>7.65</v>
      </c>
      <c r="EB11" s="21">
        <f t="shared" si="69"/>
        <v>1530</v>
      </c>
      <c r="EC11" s="21">
        <f t="shared" si="70"/>
        <v>1.7850000000000001</v>
      </c>
      <c r="ED11" s="21">
        <f t="shared" si="71"/>
        <v>357</v>
      </c>
      <c r="EE11" s="21">
        <f t="shared" si="72"/>
        <v>1.02</v>
      </c>
      <c r="EF11" s="21">
        <f t="shared" si="73"/>
        <v>204</v>
      </c>
      <c r="EG11" s="21">
        <f t="shared" si="74"/>
        <v>5.0999999999999996</v>
      </c>
      <c r="EH11" s="21">
        <f t="shared" si="75"/>
        <v>1019.9999999999999</v>
      </c>
      <c r="EI11" s="21">
        <f t="shared" si="76"/>
        <v>1.02</v>
      </c>
      <c r="EJ11" s="21">
        <f t="shared" si="77"/>
        <v>204</v>
      </c>
      <c r="EK11" s="21">
        <f t="shared" si="78"/>
        <v>0</v>
      </c>
      <c r="EL11" s="21">
        <f t="shared" si="79"/>
        <v>0</v>
      </c>
      <c r="EM11" s="11" t="s">
        <v>40</v>
      </c>
      <c r="EN11" s="2">
        <f t="shared" si="80"/>
        <v>0.255</v>
      </c>
      <c r="EO11" s="22">
        <v>200</v>
      </c>
      <c r="EP11" s="21">
        <f t="shared" si="81"/>
        <v>13.26</v>
      </c>
      <c r="EQ11" s="21">
        <f t="shared" si="82"/>
        <v>2652</v>
      </c>
      <c r="ER11" s="21">
        <f t="shared" si="83"/>
        <v>1.7850000000000001</v>
      </c>
      <c r="ES11" s="21">
        <f t="shared" si="84"/>
        <v>357</v>
      </c>
      <c r="ET11" s="21">
        <f t="shared" si="85"/>
        <v>6.8849999999999998</v>
      </c>
      <c r="EU11" s="21">
        <f t="shared" si="86"/>
        <v>1377</v>
      </c>
      <c r="EV11" s="21">
        <f t="shared" si="87"/>
        <v>1.08</v>
      </c>
      <c r="EW11" s="21">
        <f t="shared" si="88"/>
        <v>216</v>
      </c>
      <c r="EX11" s="21">
        <f t="shared" si="89"/>
        <v>10.199999999999999</v>
      </c>
      <c r="EY11" s="21">
        <f t="shared" si="90"/>
        <v>2039.9999999999998</v>
      </c>
      <c r="EZ11" s="21">
        <f t="shared" si="91"/>
        <v>5.2949999999999999</v>
      </c>
      <c r="FA11" s="21">
        <f t="shared" si="92"/>
        <v>1059</v>
      </c>
      <c r="FB11" s="21">
        <f t="shared" si="93"/>
        <v>7.9050000000000002</v>
      </c>
      <c r="FC11" s="21">
        <f t="shared" si="94"/>
        <v>1581</v>
      </c>
      <c r="FD11" s="21">
        <f t="shared" si="95"/>
        <v>5.8650000000000002</v>
      </c>
      <c r="FE11" s="21">
        <f t="shared" si="96"/>
        <v>1173</v>
      </c>
      <c r="FF11" s="21">
        <f t="shared" si="97"/>
        <v>4.335</v>
      </c>
      <c r="FG11" s="21">
        <f t="shared" si="98"/>
        <v>867</v>
      </c>
      <c r="FH11" s="21">
        <f t="shared" si="99"/>
        <v>5.3550000000000004</v>
      </c>
      <c r="FI11" s="21">
        <f t="shared" si="100"/>
        <v>1071</v>
      </c>
      <c r="FJ11" s="21">
        <f t="shared" si="101"/>
        <v>10.455</v>
      </c>
      <c r="FK11" s="21">
        <f t="shared" si="102"/>
        <v>2091</v>
      </c>
      <c r="FL11" s="21">
        <f t="shared" si="103"/>
        <v>23.205000000000002</v>
      </c>
      <c r="FM11" s="21">
        <f t="shared" si="104"/>
        <v>4641</v>
      </c>
      <c r="FN11" s="21">
        <f t="shared" si="105"/>
        <v>14.535</v>
      </c>
      <c r="FO11" s="21">
        <f t="shared" si="106"/>
        <v>2907</v>
      </c>
      <c r="FP11" s="21">
        <f t="shared" si="107"/>
        <v>15.555</v>
      </c>
      <c r="FQ11" s="21">
        <f t="shared" si="108"/>
        <v>3111</v>
      </c>
      <c r="FR11" s="21">
        <f t="shared" si="109"/>
        <v>4.335</v>
      </c>
      <c r="FS11" s="21">
        <f t="shared" si="110"/>
        <v>867</v>
      </c>
      <c r="FT11" s="21">
        <f t="shared" si="111"/>
        <v>0.255</v>
      </c>
      <c r="FU11" s="21">
        <f t="shared" si="112"/>
        <v>51</v>
      </c>
      <c r="FV11" s="21">
        <f t="shared" si="113"/>
        <v>9.18</v>
      </c>
      <c r="FW11" s="21">
        <f t="shared" si="114"/>
        <v>1836</v>
      </c>
      <c r="FX11" s="21">
        <f t="shared" si="115"/>
        <v>2.8050000000000002</v>
      </c>
      <c r="FY11" s="21">
        <f t="shared" si="116"/>
        <v>561</v>
      </c>
      <c r="FZ11" s="21">
        <f t="shared" si="117"/>
        <v>0.255</v>
      </c>
      <c r="GA11" s="21">
        <f t="shared" si="118"/>
        <v>51</v>
      </c>
    </row>
    <row r="12" spans="1:183" ht="15.75" x14ac:dyDescent="0.25">
      <c r="A12" s="11" t="s">
        <v>39</v>
      </c>
      <c r="B12" s="12"/>
      <c r="C12" s="12"/>
      <c r="D12" s="12"/>
      <c r="E12" s="12"/>
      <c r="F12" s="12"/>
      <c r="G12" s="12">
        <v>6.8000000000000005E-2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4"/>
      <c r="AJ12" s="12">
        <v>5.9499999999999997E-2</v>
      </c>
      <c r="AK12" s="12"/>
      <c r="AL12" s="12"/>
      <c r="AM12" s="12"/>
      <c r="AN12" s="12"/>
      <c r="AO12" s="14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4"/>
      <c r="BA12" s="12"/>
      <c r="BB12" s="12"/>
      <c r="BC12" s="12"/>
      <c r="BD12" s="12"/>
      <c r="BE12" s="12"/>
      <c r="BF12" s="12"/>
      <c r="BG12" s="16">
        <f t="shared" si="0"/>
        <v>0.1275</v>
      </c>
      <c r="BH12" s="25">
        <f t="shared" si="1"/>
        <v>0.63749999999999996</v>
      </c>
      <c r="BI12" s="11" t="s">
        <v>39</v>
      </c>
      <c r="BJ12" s="2">
        <f t="shared" si="2"/>
        <v>2.1675</v>
      </c>
      <c r="BK12" s="22">
        <v>50</v>
      </c>
      <c r="BL12" s="21">
        <f t="shared" si="3"/>
        <v>119.21250000000001</v>
      </c>
      <c r="BM12" s="21">
        <f t="shared" si="4"/>
        <v>5960.625</v>
      </c>
      <c r="BN12" s="21">
        <f t="shared" si="5"/>
        <v>17.34</v>
      </c>
      <c r="BO12" s="21">
        <f t="shared" si="6"/>
        <v>867</v>
      </c>
      <c r="BP12" s="21">
        <f t="shared" si="7"/>
        <v>49.852499999999999</v>
      </c>
      <c r="BQ12" s="21">
        <f t="shared" si="8"/>
        <v>2492.625</v>
      </c>
      <c r="BR12" s="21">
        <f t="shared" si="9"/>
        <v>23.46</v>
      </c>
      <c r="BS12" s="21">
        <f t="shared" si="10"/>
        <v>1173</v>
      </c>
      <c r="BT12" s="21">
        <f t="shared" si="11"/>
        <v>117.045</v>
      </c>
      <c r="BU12" s="21">
        <f t="shared" si="12"/>
        <v>5852.25</v>
      </c>
      <c r="BV12" s="21">
        <f t="shared" si="13"/>
        <v>44.879999999999995</v>
      </c>
      <c r="BW12" s="21">
        <f t="shared" si="14"/>
        <v>2244</v>
      </c>
      <c r="BX12" s="21">
        <f t="shared" si="15"/>
        <v>56.354999999999997</v>
      </c>
      <c r="BY12" s="21">
        <f t="shared" si="16"/>
        <v>2817.75</v>
      </c>
      <c r="BZ12" s="21">
        <f t="shared" si="17"/>
        <v>49.852499999999999</v>
      </c>
      <c r="CA12" s="21">
        <f t="shared" si="18"/>
        <v>2492.625</v>
      </c>
      <c r="CB12" s="21">
        <f t="shared" si="19"/>
        <v>21.675000000000001</v>
      </c>
      <c r="CC12" s="21">
        <f t="shared" si="20"/>
        <v>1083.75</v>
      </c>
      <c r="CD12" s="21">
        <f t="shared" si="21"/>
        <v>45.517499999999998</v>
      </c>
      <c r="CE12" s="21">
        <f t="shared" si="22"/>
        <v>2275.875</v>
      </c>
      <c r="CF12" s="21">
        <f t="shared" si="23"/>
        <v>65.025000000000006</v>
      </c>
      <c r="CG12" s="21">
        <f t="shared" si="24"/>
        <v>3251.2500000000005</v>
      </c>
      <c r="CH12" s="21">
        <f t="shared" si="25"/>
        <v>149.5575</v>
      </c>
      <c r="CI12" s="21">
        <f t="shared" si="26"/>
        <v>7477.875</v>
      </c>
      <c r="CJ12" s="21">
        <f t="shared" si="27"/>
        <v>117.045</v>
      </c>
      <c r="CK12" s="21">
        <f t="shared" si="28"/>
        <v>5852.25</v>
      </c>
      <c r="CL12" s="21">
        <f t="shared" si="29"/>
        <v>145.2225</v>
      </c>
      <c r="CM12" s="21">
        <f t="shared" si="30"/>
        <v>7261.125</v>
      </c>
      <c r="CN12" s="21">
        <f t="shared" si="31"/>
        <v>21.675000000000001</v>
      </c>
      <c r="CO12" s="21">
        <f t="shared" si="32"/>
        <v>1083.75</v>
      </c>
      <c r="CP12" s="21">
        <f t="shared" si="33"/>
        <v>10.8375</v>
      </c>
      <c r="CQ12" s="21">
        <f t="shared" si="34"/>
        <v>541.875</v>
      </c>
      <c r="CR12" s="21">
        <f t="shared" si="35"/>
        <v>130.05000000000001</v>
      </c>
      <c r="CS12" s="21">
        <f t="shared" si="36"/>
        <v>6502.5000000000009</v>
      </c>
      <c r="CT12" s="21">
        <f t="shared" si="37"/>
        <v>32.512500000000003</v>
      </c>
      <c r="CU12" s="21">
        <f t="shared" si="38"/>
        <v>1625.6250000000002</v>
      </c>
      <c r="CV12" s="21">
        <f t="shared" si="39"/>
        <v>169.065</v>
      </c>
      <c r="CW12" s="21">
        <f t="shared" si="40"/>
        <v>8453.25</v>
      </c>
      <c r="CX12" s="11" t="s">
        <v>39</v>
      </c>
      <c r="CY12" s="2">
        <f t="shared" si="41"/>
        <v>2.1675</v>
      </c>
      <c r="CZ12" s="22">
        <v>50</v>
      </c>
      <c r="DA12" s="21">
        <f t="shared" si="42"/>
        <v>47.685000000000002</v>
      </c>
      <c r="DB12" s="21">
        <f t="shared" si="43"/>
        <v>2384.25</v>
      </c>
      <c r="DC12" s="21">
        <f t="shared" si="44"/>
        <v>15.172499999999999</v>
      </c>
      <c r="DD12" s="21">
        <f t="shared" si="45"/>
        <v>758.625</v>
      </c>
      <c r="DE12" s="21">
        <f t="shared" si="46"/>
        <v>13.004999999999999</v>
      </c>
      <c r="DF12" s="21">
        <f t="shared" si="47"/>
        <v>650.25</v>
      </c>
      <c r="DG12" s="21">
        <f t="shared" si="48"/>
        <v>7.1400000000000006</v>
      </c>
      <c r="DH12" s="21">
        <f t="shared" si="49"/>
        <v>357</v>
      </c>
      <c r="DI12" s="21">
        <f t="shared" si="50"/>
        <v>58.522500000000001</v>
      </c>
      <c r="DJ12" s="21">
        <f t="shared" si="51"/>
        <v>2926.125</v>
      </c>
      <c r="DK12" s="21">
        <f t="shared" si="52"/>
        <v>31.875</v>
      </c>
      <c r="DL12" s="21">
        <f t="shared" si="53"/>
        <v>1593.75</v>
      </c>
      <c r="DM12" s="21">
        <f t="shared" si="54"/>
        <v>45.517499999999998</v>
      </c>
      <c r="DN12" s="21">
        <f t="shared" si="55"/>
        <v>2275.875</v>
      </c>
      <c r="DO12" s="21">
        <f t="shared" si="56"/>
        <v>21.675000000000001</v>
      </c>
      <c r="DP12" s="21">
        <f t="shared" si="57"/>
        <v>1083.75</v>
      </c>
      <c r="DQ12" s="21">
        <f t="shared" si="58"/>
        <v>23.842500000000001</v>
      </c>
      <c r="DR12" s="21">
        <f t="shared" si="59"/>
        <v>1192.125</v>
      </c>
      <c r="DS12" s="21">
        <f t="shared" si="60"/>
        <v>15.172499999999999</v>
      </c>
      <c r="DT12" s="21">
        <f t="shared" si="61"/>
        <v>758.625</v>
      </c>
      <c r="DU12" s="21">
        <f t="shared" si="62"/>
        <v>15.172499999999999</v>
      </c>
      <c r="DV12" s="21">
        <f t="shared" si="63"/>
        <v>758.625</v>
      </c>
      <c r="DW12" s="21">
        <f t="shared" si="64"/>
        <v>67.192499999999995</v>
      </c>
      <c r="DX12" s="21">
        <f t="shared" si="65"/>
        <v>3359.625</v>
      </c>
      <c r="DY12" s="21">
        <f t="shared" si="66"/>
        <v>30.344999999999999</v>
      </c>
      <c r="DZ12" s="21">
        <f t="shared" si="67"/>
        <v>1517.25</v>
      </c>
      <c r="EA12" s="21">
        <f t="shared" si="68"/>
        <v>65.025000000000006</v>
      </c>
      <c r="EB12" s="21">
        <f t="shared" si="69"/>
        <v>3251.2500000000005</v>
      </c>
      <c r="EC12" s="21">
        <f t="shared" si="70"/>
        <v>15.172499999999999</v>
      </c>
      <c r="ED12" s="21">
        <f t="shared" si="71"/>
        <v>758.625</v>
      </c>
      <c r="EE12" s="21">
        <f t="shared" si="72"/>
        <v>8.67</v>
      </c>
      <c r="EF12" s="21">
        <f t="shared" si="73"/>
        <v>433.5</v>
      </c>
      <c r="EG12" s="21">
        <f t="shared" si="74"/>
        <v>43.35</v>
      </c>
      <c r="EH12" s="21">
        <f t="shared" si="75"/>
        <v>2167.5</v>
      </c>
      <c r="EI12" s="21">
        <f t="shared" si="76"/>
        <v>8.67</v>
      </c>
      <c r="EJ12" s="21">
        <f t="shared" si="77"/>
        <v>433.5</v>
      </c>
      <c r="EK12" s="21">
        <f t="shared" si="78"/>
        <v>0</v>
      </c>
      <c r="EL12" s="21">
        <f t="shared" si="79"/>
        <v>0</v>
      </c>
      <c r="EM12" s="11" t="s">
        <v>39</v>
      </c>
      <c r="EN12" s="2">
        <f t="shared" si="80"/>
        <v>2.1675</v>
      </c>
      <c r="EO12" s="22">
        <v>50</v>
      </c>
      <c r="EP12" s="21">
        <f t="shared" si="81"/>
        <v>112.71</v>
      </c>
      <c r="EQ12" s="21">
        <f t="shared" si="82"/>
        <v>5635.5</v>
      </c>
      <c r="ER12" s="21">
        <f t="shared" si="83"/>
        <v>15.172499999999999</v>
      </c>
      <c r="ES12" s="21">
        <f t="shared" si="84"/>
        <v>758.625</v>
      </c>
      <c r="ET12" s="21">
        <f t="shared" si="85"/>
        <v>58.522500000000001</v>
      </c>
      <c r="EU12" s="21">
        <f t="shared" si="86"/>
        <v>2926.125</v>
      </c>
      <c r="EV12" s="21">
        <f t="shared" si="87"/>
        <v>9.18</v>
      </c>
      <c r="EW12" s="21">
        <f t="shared" si="88"/>
        <v>459</v>
      </c>
      <c r="EX12" s="21">
        <f t="shared" si="89"/>
        <v>86.7</v>
      </c>
      <c r="EY12" s="21">
        <f t="shared" si="90"/>
        <v>4335</v>
      </c>
      <c r="EZ12" s="21">
        <f t="shared" si="91"/>
        <v>45.0075</v>
      </c>
      <c r="FA12" s="21">
        <f t="shared" si="92"/>
        <v>2250.375</v>
      </c>
      <c r="FB12" s="21">
        <f t="shared" si="93"/>
        <v>67.192499999999995</v>
      </c>
      <c r="FC12" s="21">
        <f t="shared" si="94"/>
        <v>3359.625</v>
      </c>
      <c r="FD12" s="21">
        <f t="shared" si="95"/>
        <v>49.852499999999999</v>
      </c>
      <c r="FE12" s="21">
        <f t="shared" si="96"/>
        <v>2492.625</v>
      </c>
      <c r="FF12" s="21">
        <f t="shared" si="97"/>
        <v>36.847499999999997</v>
      </c>
      <c r="FG12" s="21">
        <f t="shared" si="98"/>
        <v>1842.3749999999998</v>
      </c>
      <c r="FH12" s="21">
        <f t="shared" si="99"/>
        <v>45.517499999999998</v>
      </c>
      <c r="FI12" s="21">
        <f t="shared" si="100"/>
        <v>2275.875</v>
      </c>
      <c r="FJ12" s="21">
        <f t="shared" si="101"/>
        <v>88.867499999999993</v>
      </c>
      <c r="FK12" s="21">
        <f t="shared" si="102"/>
        <v>4443.375</v>
      </c>
      <c r="FL12" s="21">
        <f t="shared" si="103"/>
        <v>197.24250000000001</v>
      </c>
      <c r="FM12" s="21">
        <f t="shared" si="104"/>
        <v>9862.125</v>
      </c>
      <c r="FN12" s="21">
        <f t="shared" si="105"/>
        <v>123.5475</v>
      </c>
      <c r="FO12" s="21">
        <f t="shared" si="106"/>
        <v>6177.375</v>
      </c>
      <c r="FP12" s="21">
        <f t="shared" si="107"/>
        <v>132.2175</v>
      </c>
      <c r="FQ12" s="21">
        <f t="shared" si="108"/>
        <v>6610.875</v>
      </c>
      <c r="FR12" s="21">
        <f t="shared" si="109"/>
        <v>36.847499999999997</v>
      </c>
      <c r="FS12" s="21">
        <f t="shared" si="110"/>
        <v>1842.3749999999998</v>
      </c>
      <c r="FT12" s="21">
        <f t="shared" si="111"/>
        <v>2.1675</v>
      </c>
      <c r="FU12" s="21">
        <f t="shared" si="112"/>
        <v>108.375</v>
      </c>
      <c r="FV12" s="21">
        <f t="shared" si="113"/>
        <v>78.03</v>
      </c>
      <c r="FW12" s="21">
        <f t="shared" si="114"/>
        <v>3901.5</v>
      </c>
      <c r="FX12" s="21">
        <f t="shared" si="115"/>
        <v>23.842500000000001</v>
      </c>
      <c r="FY12" s="21">
        <f t="shared" si="116"/>
        <v>1192.125</v>
      </c>
      <c r="FZ12" s="21">
        <f t="shared" si="117"/>
        <v>2.1675</v>
      </c>
      <c r="GA12" s="21">
        <f t="shared" si="118"/>
        <v>108.375</v>
      </c>
    </row>
    <row r="13" spans="1:183" ht="15.75" x14ac:dyDescent="0.25">
      <c r="A13" s="11" t="s">
        <v>36</v>
      </c>
      <c r="B13" s="12">
        <v>5.0000000000000001E-3</v>
      </c>
      <c r="C13" s="12"/>
      <c r="D13" s="12"/>
      <c r="E13" s="12"/>
      <c r="F13" s="12"/>
      <c r="G13" s="12">
        <v>8.9999999999999993E-3</v>
      </c>
      <c r="H13" s="12"/>
      <c r="I13" s="12"/>
      <c r="J13" s="12"/>
      <c r="K13" s="12"/>
      <c r="L13" s="12">
        <v>1.55E-2</v>
      </c>
      <c r="M13" s="12"/>
      <c r="N13" s="12"/>
      <c r="O13" s="12"/>
      <c r="P13" s="12"/>
      <c r="Q13" s="12"/>
      <c r="R13" s="12">
        <v>0.01</v>
      </c>
      <c r="S13" s="12"/>
      <c r="T13" s="12"/>
      <c r="U13" s="12"/>
      <c r="V13" s="12"/>
      <c r="W13" s="12">
        <v>9.4999999999999998E-3</v>
      </c>
      <c r="X13" s="12"/>
      <c r="Y13" s="12"/>
      <c r="Z13" s="12"/>
      <c r="AA13" s="12"/>
      <c r="AB13" s="12"/>
      <c r="AC13" s="12">
        <v>0.01</v>
      </c>
      <c r="AD13" s="12"/>
      <c r="AE13" s="12"/>
      <c r="AF13" s="12"/>
      <c r="AG13" s="12"/>
      <c r="AH13" s="12"/>
      <c r="AI13" s="14"/>
      <c r="AJ13" s="12">
        <v>5.0000000000000001E-3</v>
      </c>
      <c r="AK13" s="12"/>
      <c r="AL13" s="12"/>
      <c r="AM13" s="12"/>
      <c r="AN13" s="12"/>
      <c r="AO13" s="14"/>
      <c r="AP13" s="12">
        <v>0.01</v>
      </c>
      <c r="AQ13" s="12"/>
      <c r="AR13" s="12"/>
      <c r="AS13" s="12"/>
      <c r="AT13" s="12"/>
      <c r="AU13" s="12">
        <v>1.55E-2</v>
      </c>
      <c r="AV13" s="12"/>
      <c r="AW13" s="12"/>
      <c r="AX13" s="12"/>
      <c r="AY13" s="12"/>
      <c r="AZ13" s="14"/>
      <c r="BA13" s="12">
        <v>6.8999999999999999E-3</v>
      </c>
      <c r="BB13" s="12"/>
      <c r="BC13" s="12"/>
      <c r="BD13" s="12"/>
      <c r="BE13" s="12"/>
      <c r="BF13" s="12"/>
      <c r="BG13" s="16">
        <f t="shared" si="0"/>
        <v>9.64E-2</v>
      </c>
      <c r="BH13" s="25">
        <f t="shared" si="1"/>
        <v>4.4788404000000002</v>
      </c>
      <c r="BI13" s="11" t="s">
        <v>36</v>
      </c>
      <c r="BJ13" s="2">
        <f t="shared" si="2"/>
        <v>1.6388</v>
      </c>
      <c r="BK13" s="22">
        <v>464.61</v>
      </c>
      <c r="BL13" s="21">
        <f t="shared" si="3"/>
        <v>90.134</v>
      </c>
      <c r="BM13" s="21">
        <f t="shared" si="4"/>
        <v>41877.157740000002</v>
      </c>
      <c r="BN13" s="21">
        <f t="shared" si="5"/>
        <v>13.1104</v>
      </c>
      <c r="BO13" s="21">
        <f t="shared" si="6"/>
        <v>6091.2229440000001</v>
      </c>
      <c r="BP13" s="21">
        <f t="shared" si="7"/>
        <v>37.692399999999999</v>
      </c>
      <c r="BQ13" s="21">
        <f t="shared" si="8"/>
        <v>17512.265963999998</v>
      </c>
      <c r="BR13" s="21">
        <f t="shared" si="9"/>
        <v>17.7376</v>
      </c>
      <c r="BS13" s="21">
        <f t="shared" si="10"/>
        <v>8241.0663359999999</v>
      </c>
      <c r="BT13" s="21">
        <f t="shared" si="11"/>
        <v>88.495199999999997</v>
      </c>
      <c r="BU13" s="21">
        <f t="shared" si="12"/>
        <v>41115.754871999998</v>
      </c>
      <c r="BV13" s="21">
        <f t="shared" si="13"/>
        <v>33.9328</v>
      </c>
      <c r="BW13" s="21">
        <f t="shared" si="14"/>
        <v>15765.518208000001</v>
      </c>
      <c r="BX13" s="21">
        <f t="shared" si="15"/>
        <v>42.608800000000002</v>
      </c>
      <c r="BY13" s="21">
        <f t="shared" si="16"/>
        <v>19796.474568000001</v>
      </c>
      <c r="BZ13" s="21">
        <f t="shared" si="17"/>
        <v>37.692399999999999</v>
      </c>
      <c r="CA13" s="21">
        <f t="shared" si="18"/>
        <v>17512.265963999998</v>
      </c>
      <c r="CB13" s="21">
        <f t="shared" si="19"/>
        <v>16.388000000000002</v>
      </c>
      <c r="CC13" s="21">
        <f t="shared" si="20"/>
        <v>7614.0286800000013</v>
      </c>
      <c r="CD13" s="21">
        <f t="shared" si="21"/>
        <v>34.4148</v>
      </c>
      <c r="CE13" s="21">
        <f t="shared" si="22"/>
        <v>15989.460228</v>
      </c>
      <c r="CF13" s="21">
        <f t="shared" si="23"/>
        <v>49.164000000000001</v>
      </c>
      <c r="CG13" s="21">
        <f t="shared" si="24"/>
        <v>22842.086040000002</v>
      </c>
      <c r="CH13" s="21">
        <f t="shared" si="25"/>
        <v>113.0772</v>
      </c>
      <c r="CI13" s="21">
        <f t="shared" si="26"/>
        <v>52536.797892000002</v>
      </c>
      <c r="CJ13" s="21">
        <f t="shared" si="27"/>
        <v>88.495199999999997</v>
      </c>
      <c r="CK13" s="21">
        <f t="shared" si="28"/>
        <v>41115.754871999998</v>
      </c>
      <c r="CL13" s="21">
        <f t="shared" si="29"/>
        <v>109.7996</v>
      </c>
      <c r="CM13" s="21">
        <f t="shared" si="30"/>
        <v>51013.992156</v>
      </c>
      <c r="CN13" s="21">
        <f t="shared" si="31"/>
        <v>16.388000000000002</v>
      </c>
      <c r="CO13" s="21">
        <f t="shared" si="32"/>
        <v>7614.0286800000013</v>
      </c>
      <c r="CP13" s="21">
        <f t="shared" si="33"/>
        <v>8.1940000000000008</v>
      </c>
      <c r="CQ13" s="21">
        <f t="shared" si="34"/>
        <v>3807.0143400000006</v>
      </c>
      <c r="CR13" s="21">
        <f t="shared" si="35"/>
        <v>98.328000000000003</v>
      </c>
      <c r="CS13" s="21">
        <f t="shared" si="36"/>
        <v>45684.172080000004</v>
      </c>
      <c r="CT13" s="21">
        <f t="shared" si="37"/>
        <v>24.582000000000001</v>
      </c>
      <c r="CU13" s="21">
        <f t="shared" si="38"/>
        <v>11421.043020000001</v>
      </c>
      <c r="CV13" s="21">
        <f t="shared" si="39"/>
        <v>127.82640000000001</v>
      </c>
      <c r="CW13" s="21">
        <f t="shared" si="40"/>
        <v>59389.423704000008</v>
      </c>
      <c r="CX13" s="11" t="s">
        <v>36</v>
      </c>
      <c r="CY13" s="2">
        <f t="shared" si="41"/>
        <v>1.6388</v>
      </c>
      <c r="CZ13" s="22">
        <v>464.61</v>
      </c>
      <c r="DA13" s="21">
        <f t="shared" si="42"/>
        <v>36.053600000000003</v>
      </c>
      <c r="DB13" s="21">
        <f t="shared" si="43"/>
        <v>16750.863096000001</v>
      </c>
      <c r="DC13" s="21">
        <f t="shared" si="44"/>
        <v>11.4716</v>
      </c>
      <c r="DD13" s="21">
        <f t="shared" si="45"/>
        <v>5329.820076</v>
      </c>
      <c r="DE13" s="21">
        <f t="shared" si="46"/>
        <v>9.8328000000000007</v>
      </c>
      <c r="DF13" s="21">
        <f t="shared" si="47"/>
        <v>4568.4172080000008</v>
      </c>
      <c r="DG13" s="21">
        <f t="shared" si="48"/>
        <v>5.3983999999999996</v>
      </c>
      <c r="DH13" s="21">
        <f t="shared" si="49"/>
        <v>2508.1506239999999</v>
      </c>
      <c r="DI13" s="21">
        <f t="shared" si="50"/>
        <v>44.247599999999998</v>
      </c>
      <c r="DJ13" s="21">
        <f t="shared" si="51"/>
        <v>20557.877435999999</v>
      </c>
      <c r="DK13" s="21">
        <f t="shared" si="52"/>
        <v>24.1</v>
      </c>
      <c r="DL13" s="21">
        <f t="shared" si="53"/>
        <v>11197.101000000001</v>
      </c>
      <c r="DM13" s="21">
        <f t="shared" si="54"/>
        <v>34.4148</v>
      </c>
      <c r="DN13" s="21">
        <f t="shared" si="55"/>
        <v>15989.460228</v>
      </c>
      <c r="DO13" s="21">
        <f t="shared" si="56"/>
        <v>16.388000000000002</v>
      </c>
      <c r="DP13" s="21">
        <f t="shared" si="57"/>
        <v>7614.0286800000013</v>
      </c>
      <c r="DQ13" s="21">
        <f t="shared" si="58"/>
        <v>18.026800000000001</v>
      </c>
      <c r="DR13" s="21">
        <f t="shared" si="59"/>
        <v>8375.4315480000005</v>
      </c>
      <c r="DS13" s="21">
        <f t="shared" si="60"/>
        <v>11.4716</v>
      </c>
      <c r="DT13" s="21">
        <f t="shared" si="61"/>
        <v>5329.820076</v>
      </c>
      <c r="DU13" s="21">
        <f t="shared" si="62"/>
        <v>11.4716</v>
      </c>
      <c r="DV13" s="21">
        <f t="shared" si="63"/>
        <v>5329.820076</v>
      </c>
      <c r="DW13" s="21">
        <f t="shared" si="64"/>
        <v>50.802799999999998</v>
      </c>
      <c r="DX13" s="21">
        <f t="shared" si="65"/>
        <v>23603.488907999999</v>
      </c>
      <c r="DY13" s="21">
        <f t="shared" si="66"/>
        <v>22.943200000000001</v>
      </c>
      <c r="DZ13" s="21">
        <f t="shared" si="67"/>
        <v>10659.640152</v>
      </c>
      <c r="EA13" s="21">
        <f t="shared" si="68"/>
        <v>49.164000000000001</v>
      </c>
      <c r="EB13" s="21">
        <f t="shared" si="69"/>
        <v>22842.086040000002</v>
      </c>
      <c r="EC13" s="21">
        <f t="shared" si="70"/>
        <v>11.4716</v>
      </c>
      <c r="ED13" s="21">
        <f t="shared" si="71"/>
        <v>5329.820076</v>
      </c>
      <c r="EE13" s="21">
        <f t="shared" si="72"/>
        <v>6.5552000000000001</v>
      </c>
      <c r="EF13" s="21">
        <f t="shared" si="73"/>
        <v>3045.611472</v>
      </c>
      <c r="EG13" s="21">
        <f t="shared" si="74"/>
        <v>32.776000000000003</v>
      </c>
      <c r="EH13" s="21">
        <f t="shared" si="75"/>
        <v>15228.057360000003</v>
      </c>
      <c r="EI13" s="21">
        <f t="shared" si="76"/>
        <v>6.5552000000000001</v>
      </c>
      <c r="EJ13" s="21">
        <f t="shared" si="77"/>
        <v>3045.611472</v>
      </c>
      <c r="EK13" s="21">
        <f t="shared" si="78"/>
        <v>0</v>
      </c>
      <c r="EL13" s="21">
        <f t="shared" si="79"/>
        <v>0</v>
      </c>
      <c r="EM13" s="11" t="s">
        <v>36</v>
      </c>
      <c r="EN13" s="2">
        <f t="shared" si="80"/>
        <v>1.6388</v>
      </c>
      <c r="EO13" s="22">
        <v>464.61</v>
      </c>
      <c r="EP13" s="21">
        <f t="shared" si="81"/>
        <v>85.217600000000004</v>
      </c>
      <c r="EQ13" s="21">
        <f t="shared" si="82"/>
        <v>39592.949136000003</v>
      </c>
      <c r="ER13" s="21">
        <f t="shared" si="83"/>
        <v>11.4716</v>
      </c>
      <c r="ES13" s="21">
        <f t="shared" si="84"/>
        <v>5329.820076</v>
      </c>
      <c r="ET13" s="21">
        <f t="shared" si="85"/>
        <v>44.247599999999998</v>
      </c>
      <c r="EU13" s="21">
        <f t="shared" si="86"/>
        <v>20557.877435999999</v>
      </c>
      <c r="EV13" s="21">
        <f t="shared" si="87"/>
        <v>6.9408000000000003</v>
      </c>
      <c r="EW13" s="21">
        <f t="shared" si="88"/>
        <v>3224.7650880000001</v>
      </c>
      <c r="EX13" s="21">
        <f t="shared" si="89"/>
        <v>65.552000000000007</v>
      </c>
      <c r="EY13" s="21">
        <f t="shared" si="90"/>
        <v>30456.114720000005</v>
      </c>
      <c r="EZ13" s="21">
        <f t="shared" si="91"/>
        <v>34.029200000000003</v>
      </c>
      <c r="FA13" s="21">
        <f t="shared" si="92"/>
        <v>15810.306612000002</v>
      </c>
      <c r="FB13" s="21">
        <f t="shared" si="93"/>
        <v>50.802799999999998</v>
      </c>
      <c r="FC13" s="21">
        <f t="shared" si="94"/>
        <v>23603.488907999999</v>
      </c>
      <c r="FD13" s="21">
        <f t="shared" si="95"/>
        <v>37.692399999999999</v>
      </c>
      <c r="FE13" s="21">
        <f t="shared" si="96"/>
        <v>17512.265963999998</v>
      </c>
      <c r="FF13" s="21">
        <f t="shared" si="97"/>
        <v>27.8596</v>
      </c>
      <c r="FG13" s="21">
        <f t="shared" si="98"/>
        <v>12943.848756000001</v>
      </c>
      <c r="FH13" s="21">
        <f t="shared" si="99"/>
        <v>34.4148</v>
      </c>
      <c r="FI13" s="21">
        <f t="shared" si="100"/>
        <v>15989.460228</v>
      </c>
      <c r="FJ13" s="21">
        <f t="shared" si="101"/>
        <v>67.190799999999996</v>
      </c>
      <c r="FK13" s="21">
        <f t="shared" si="102"/>
        <v>31217.517587999999</v>
      </c>
      <c r="FL13" s="21">
        <f t="shared" si="103"/>
        <v>149.13079999999999</v>
      </c>
      <c r="FM13" s="21">
        <f t="shared" si="104"/>
        <v>69287.660988000003</v>
      </c>
      <c r="FN13" s="21">
        <f t="shared" si="105"/>
        <v>93.411600000000007</v>
      </c>
      <c r="FO13" s="21">
        <f t="shared" si="106"/>
        <v>43399.963476000004</v>
      </c>
      <c r="FP13" s="21">
        <f t="shared" si="107"/>
        <v>99.966800000000006</v>
      </c>
      <c r="FQ13" s="21">
        <f t="shared" si="108"/>
        <v>46445.574948000001</v>
      </c>
      <c r="FR13" s="21">
        <f t="shared" si="109"/>
        <v>27.8596</v>
      </c>
      <c r="FS13" s="21">
        <f t="shared" si="110"/>
        <v>12943.848756000001</v>
      </c>
      <c r="FT13" s="21">
        <f t="shared" si="111"/>
        <v>1.6388</v>
      </c>
      <c r="FU13" s="21">
        <f t="shared" si="112"/>
        <v>761.40286800000001</v>
      </c>
      <c r="FV13" s="21">
        <f t="shared" si="113"/>
        <v>58.9968</v>
      </c>
      <c r="FW13" s="21">
        <f t="shared" si="114"/>
        <v>27410.503248000001</v>
      </c>
      <c r="FX13" s="21">
        <f t="shared" si="115"/>
        <v>18.026800000000001</v>
      </c>
      <c r="FY13" s="21">
        <f t="shared" si="116"/>
        <v>8375.4315480000005</v>
      </c>
      <c r="FZ13" s="21">
        <f t="shared" si="117"/>
        <v>1.6388</v>
      </c>
      <c r="GA13" s="21">
        <f t="shared" si="118"/>
        <v>761.40286800000001</v>
      </c>
    </row>
    <row r="14" spans="1:183" s="47" customFormat="1" ht="15.75" x14ac:dyDescent="0.25">
      <c r="A14" s="40" t="s">
        <v>5</v>
      </c>
      <c r="B14" s="41"/>
      <c r="C14" s="41"/>
      <c r="D14" s="41"/>
      <c r="E14" s="41">
        <v>0.01</v>
      </c>
      <c r="F14" s="41"/>
      <c r="G14" s="41"/>
      <c r="H14" s="41"/>
      <c r="I14" s="41"/>
      <c r="J14" s="41">
        <v>0.01</v>
      </c>
      <c r="K14" s="41"/>
      <c r="L14" s="41"/>
      <c r="M14" s="41"/>
      <c r="N14" s="41"/>
      <c r="O14" s="41"/>
      <c r="P14" s="41">
        <v>0.01</v>
      </c>
      <c r="Q14" s="41"/>
      <c r="R14" s="41"/>
      <c r="S14" s="41"/>
      <c r="T14" s="41"/>
      <c r="U14" s="41">
        <v>0.01</v>
      </c>
      <c r="V14" s="41"/>
      <c r="W14" s="41"/>
      <c r="X14" s="41"/>
      <c r="Y14" s="41"/>
      <c r="Z14" s="41"/>
      <c r="AA14" s="41">
        <v>0.01</v>
      </c>
      <c r="AB14" s="41"/>
      <c r="AC14" s="41"/>
      <c r="AD14" s="41"/>
      <c r="AE14" s="41"/>
      <c r="AF14" s="41"/>
      <c r="AG14" s="41">
        <v>0.01</v>
      </c>
      <c r="AH14" s="41"/>
      <c r="AI14" s="42"/>
      <c r="AJ14" s="41"/>
      <c r="AK14" s="41"/>
      <c r="AL14" s="41"/>
      <c r="AM14" s="41"/>
      <c r="AN14" s="41">
        <v>0.01</v>
      </c>
      <c r="AO14" s="42"/>
      <c r="AP14" s="41"/>
      <c r="AQ14" s="41"/>
      <c r="AR14" s="41"/>
      <c r="AS14" s="41"/>
      <c r="AT14" s="41">
        <v>0.01</v>
      </c>
      <c r="AU14" s="41"/>
      <c r="AV14" s="41"/>
      <c r="AW14" s="41"/>
      <c r="AX14" s="41"/>
      <c r="AY14" s="41">
        <v>0.01</v>
      </c>
      <c r="AZ14" s="42"/>
      <c r="BA14" s="41"/>
      <c r="BB14" s="41"/>
      <c r="BC14" s="41"/>
      <c r="BD14" s="41"/>
      <c r="BE14" s="41">
        <v>0.01</v>
      </c>
      <c r="BF14" s="41"/>
      <c r="BG14" s="43">
        <f t="shared" si="0"/>
        <v>9.9999999999999992E-2</v>
      </c>
      <c r="BH14" s="44">
        <f t="shared" si="1"/>
        <v>2.63</v>
      </c>
      <c r="BI14" s="40" t="s">
        <v>5</v>
      </c>
      <c r="BJ14" s="45">
        <f t="shared" si="2"/>
        <v>1.7</v>
      </c>
      <c r="BK14" s="36">
        <v>263</v>
      </c>
      <c r="BL14" s="46">
        <f t="shared" si="3"/>
        <v>93.5</v>
      </c>
      <c r="BM14" s="46">
        <f t="shared" si="4"/>
        <v>24590.5</v>
      </c>
      <c r="BN14" s="46">
        <f t="shared" si="5"/>
        <v>13.6</v>
      </c>
      <c r="BO14" s="46">
        <f t="shared" si="6"/>
        <v>3576.7999999999997</v>
      </c>
      <c r="BP14" s="46">
        <f t="shared" si="7"/>
        <v>39.1</v>
      </c>
      <c r="BQ14" s="46">
        <f t="shared" si="8"/>
        <v>10283.300000000001</v>
      </c>
      <c r="BR14" s="46">
        <f t="shared" si="9"/>
        <v>18.399999999999999</v>
      </c>
      <c r="BS14" s="46">
        <f t="shared" si="10"/>
        <v>4839.2</v>
      </c>
      <c r="BT14" s="46">
        <f t="shared" si="11"/>
        <v>91.8</v>
      </c>
      <c r="BU14" s="46">
        <f t="shared" si="12"/>
        <v>24143.399999999998</v>
      </c>
      <c r="BV14" s="46">
        <f t="shared" si="13"/>
        <v>35.199999999999996</v>
      </c>
      <c r="BW14" s="46">
        <f t="shared" si="14"/>
        <v>9257.5999999999985</v>
      </c>
      <c r="BX14" s="46">
        <f t="shared" si="15"/>
        <v>44.199999999999996</v>
      </c>
      <c r="BY14" s="46">
        <f t="shared" si="16"/>
        <v>11624.599999999999</v>
      </c>
      <c r="BZ14" s="46">
        <f t="shared" si="17"/>
        <v>39.1</v>
      </c>
      <c r="CA14" s="46">
        <f t="shared" si="18"/>
        <v>10283.300000000001</v>
      </c>
      <c r="CB14" s="46">
        <f t="shared" si="19"/>
        <v>17</v>
      </c>
      <c r="CC14" s="46">
        <f t="shared" si="20"/>
        <v>4471</v>
      </c>
      <c r="CD14" s="46">
        <f t="shared" si="21"/>
        <v>35.699999999999996</v>
      </c>
      <c r="CE14" s="46">
        <f t="shared" si="22"/>
        <v>9389.0999999999985</v>
      </c>
      <c r="CF14" s="46">
        <f t="shared" si="23"/>
        <v>51</v>
      </c>
      <c r="CG14" s="46">
        <f t="shared" si="24"/>
        <v>13413</v>
      </c>
      <c r="CH14" s="46">
        <f t="shared" si="25"/>
        <v>117.3</v>
      </c>
      <c r="CI14" s="46">
        <f t="shared" si="26"/>
        <v>30849.899999999998</v>
      </c>
      <c r="CJ14" s="46">
        <f t="shared" si="27"/>
        <v>91.8</v>
      </c>
      <c r="CK14" s="46">
        <f t="shared" si="28"/>
        <v>24143.399999999998</v>
      </c>
      <c r="CL14" s="46">
        <f t="shared" si="29"/>
        <v>113.89999999999999</v>
      </c>
      <c r="CM14" s="46">
        <f t="shared" si="30"/>
        <v>29955.699999999997</v>
      </c>
      <c r="CN14" s="46">
        <f t="shared" si="31"/>
        <v>17</v>
      </c>
      <c r="CO14" s="46">
        <f t="shared" si="32"/>
        <v>4471</v>
      </c>
      <c r="CP14" s="46">
        <f t="shared" si="33"/>
        <v>8.5</v>
      </c>
      <c r="CQ14" s="46">
        <f t="shared" si="34"/>
        <v>2235.5</v>
      </c>
      <c r="CR14" s="46">
        <f t="shared" si="35"/>
        <v>102</v>
      </c>
      <c r="CS14" s="46">
        <f t="shared" si="36"/>
        <v>26826</v>
      </c>
      <c r="CT14" s="46">
        <f t="shared" si="37"/>
        <v>25.5</v>
      </c>
      <c r="CU14" s="46">
        <f t="shared" si="38"/>
        <v>6706.5</v>
      </c>
      <c r="CV14" s="46">
        <f t="shared" si="39"/>
        <v>132.6</v>
      </c>
      <c r="CW14" s="46">
        <f t="shared" si="40"/>
        <v>34873.799999999996</v>
      </c>
      <c r="CX14" s="40" t="s">
        <v>5</v>
      </c>
      <c r="CY14" s="45">
        <f t="shared" si="41"/>
        <v>1.7</v>
      </c>
      <c r="CZ14" s="36">
        <v>263.22000000000003</v>
      </c>
      <c r="DA14" s="46">
        <f t="shared" si="42"/>
        <v>37.4</v>
      </c>
      <c r="DB14" s="46">
        <f t="shared" si="43"/>
        <v>9844.4279999999999</v>
      </c>
      <c r="DC14" s="46">
        <f t="shared" si="44"/>
        <v>11.9</v>
      </c>
      <c r="DD14" s="46">
        <f t="shared" si="45"/>
        <v>3132.3180000000002</v>
      </c>
      <c r="DE14" s="46">
        <f t="shared" si="46"/>
        <v>10.199999999999999</v>
      </c>
      <c r="DF14" s="46">
        <f t="shared" si="47"/>
        <v>2684.8440000000001</v>
      </c>
      <c r="DG14" s="46">
        <f t="shared" si="48"/>
        <v>5.6</v>
      </c>
      <c r="DH14" s="46">
        <f t="shared" si="49"/>
        <v>1474.0320000000002</v>
      </c>
      <c r="DI14" s="46">
        <f t="shared" si="50"/>
        <v>45.9</v>
      </c>
      <c r="DJ14" s="46">
        <f t="shared" si="51"/>
        <v>12081.798000000001</v>
      </c>
      <c r="DK14" s="46">
        <f t="shared" si="52"/>
        <v>25</v>
      </c>
      <c r="DL14" s="46">
        <f t="shared" si="53"/>
        <v>6580.5000000000009</v>
      </c>
      <c r="DM14" s="46">
        <f t="shared" si="54"/>
        <v>35.699999999999996</v>
      </c>
      <c r="DN14" s="46">
        <f t="shared" si="55"/>
        <v>9396.9539999999997</v>
      </c>
      <c r="DO14" s="46">
        <f t="shared" si="56"/>
        <v>17</v>
      </c>
      <c r="DP14" s="46">
        <f t="shared" si="57"/>
        <v>4474.7400000000007</v>
      </c>
      <c r="DQ14" s="46">
        <f t="shared" si="58"/>
        <v>18.7</v>
      </c>
      <c r="DR14" s="46">
        <f t="shared" si="59"/>
        <v>4922.2139999999999</v>
      </c>
      <c r="DS14" s="46">
        <f t="shared" si="60"/>
        <v>11.9</v>
      </c>
      <c r="DT14" s="46">
        <f t="shared" si="61"/>
        <v>3132.3180000000002</v>
      </c>
      <c r="DU14" s="46">
        <f t="shared" si="62"/>
        <v>11.9</v>
      </c>
      <c r="DV14" s="46">
        <f t="shared" si="63"/>
        <v>3132.3180000000002</v>
      </c>
      <c r="DW14" s="46">
        <f t="shared" si="64"/>
        <v>52.699999999999996</v>
      </c>
      <c r="DX14" s="46">
        <f t="shared" si="65"/>
        <v>13871.694</v>
      </c>
      <c r="DY14" s="46">
        <f t="shared" si="66"/>
        <v>23.8</v>
      </c>
      <c r="DZ14" s="46">
        <f t="shared" si="67"/>
        <v>6264.6360000000004</v>
      </c>
      <c r="EA14" s="46">
        <f t="shared" si="68"/>
        <v>51</v>
      </c>
      <c r="EB14" s="46">
        <f t="shared" si="69"/>
        <v>13424.220000000001</v>
      </c>
      <c r="EC14" s="46">
        <f t="shared" si="70"/>
        <v>11.9</v>
      </c>
      <c r="ED14" s="46">
        <f t="shared" si="71"/>
        <v>3132.3180000000002</v>
      </c>
      <c r="EE14" s="46">
        <f t="shared" si="72"/>
        <v>6.8</v>
      </c>
      <c r="EF14" s="46">
        <f t="shared" si="73"/>
        <v>1789.8960000000002</v>
      </c>
      <c r="EG14" s="46">
        <f t="shared" si="74"/>
        <v>34</v>
      </c>
      <c r="EH14" s="46">
        <f t="shared" si="75"/>
        <v>8949.4800000000014</v>
      </c>
      <c r="EI14" s="46">
        <f t="shared" si="76"/>
        <v>6.8</v>
      </c>
      <c r="EJ14" s="46">
        <f t="shared" si="77"/>
        <v>1789.8960000000002</v>
      </c>
      <c r="EK14" s="46">
        <f t="shared" si="78"/>
        <v>0</v>
      </c>
      <c r="EL14" s="46">
        <f t="shared" si="79"/>
        <v>0</v>
      </c>
      <c r="EM14" s="40" t="s">
        <v>5</v>
      </c>
      <c r="EN14" s="45">
        <f t="shared" si="80"/>
        <v>1.7</v>
      </c>
      <c r="EO14" s="36">
        <v>263.22000000000003</v>
      </c>
      <c r="EP14" s="46">
        <f t="shared" si="81"/>
        <v>88.399999999999991</v>
      </c>
      <c r="EQ14" s="46">
        <f t="shared" si="82"/>
        <v>23268.648000000001</v>
      </c>
      <c r="ER14" s="46">
        <f t="shared" si="83"/>
        <v>11.9</v>
      </c>
      <c r="ES14" s="46">
        <f t="shared" si="84"/>
        <v>3132.3180000000002</v>
      </c>
      <c r="ET14" s="46">
        <f t="shared" si="85"/>
        <v>45.9</v>
      </c>
      <c r="EU14" s="46">
        <f t="shared" si="86"/>
        <v>12081.798000000001</v>
      </c>
      <c r="EV14" s="46">
        <f t="shared" si="87"/>
        <v>7.1999999999999993</v>
      </c>
      <c r="EW14" s="46">
        <f t="shared" si="88"/>
        <v>1895.184</v>
      </c>
      <c r="EX14" s="46">
        <f t="shared" si="89"/>
        <v>68</v>
      </c>
      <c r="EY14" s="46">
        <f t="shared" si="90"/>
        <v>17898.960000000003</v>
      </c>
      <c r="EZ14" s="46">
        <f t="shared" si="91"/>
        <v>35.299999999999997</v>
      </c>
      <c r="FA14" s="46">
        <f t="shared" si="92"/>
        <v>9291.6660000000011</v>
      </c>
      <c r="FB14" s="46">
        <f t="shared" si="93"/>
        <v>52.699999999999996</v>
      </c>
      <c r="FC14" s="46">
        <f t="shared" si="94"/>
        <v>13871.694</v>
      </c>
      <c r="FD14" s="46">
        <f t="shared" si="95"/>
        <v>39.1</v>
      </c>
      <c r="FE14" s="46">
        <f t="shared" si="96"/>
        <v>10291.902000000002</v>
      </c>
      <c r="FF14" s="46">
        <f t="shared" si="97"/>
        <v>28.9</v>
      </c>
      <c r="FG14" s="46">
        <f t="shared" si="98"/>
        <v>7607.058</v>
      </c>
      <c r="FH14" s="46">
        <f t="shared" si="99"/>
        <v>35.699999999999996</v>
      </c>
      <c r="FI14" s="46">
        <f t="shared" si="100"/>
        <v>9396.9539999999997</v>
      </c>
      <c r="FJ14" s="46">
        <f t="shared" si="101"/>
        <v>69.7</v>
      </c>
      <c r="FK14" s="46">
        <f t="shared" si="102"/>
        <v>18346.434000000001</v>
      </c>
      <c r="FL14" s="46">
        <f t="shared" si="103"/>
        <v>154.69999999999999</v>
      </c>
      <c r="FM14" s="46">
        <f t="shared" si="104"/>
        <v>40720.133999999998</v>
      </c>
      <c r="FN14" s="46">
        <f t="shared" si="105"/>
        <v>96.899999999999991</v>
      </c>
      <c r="FO14" s="46">
        <f t="shared" si="106"/>
        <v>25506.018</v>
      </c>
      <c r="FP14" s="46">
        <f t="shared" si="107"/>
        <v>103.7</v>
      </c>
      <c r="FQ14" s="46">
        <f t="shared" si="108"/>
        <v>27295.914000000004</v>
      </c>
      <c r="FR14" s="46">
        <f t="shared" si="109"/>
        <v>28.9</v>
      </c>
      <c r="FS14" s="46">
        <f t="shared" si="110"/>
        <v>7607.058</v>
      </c>
      <c r="FT14" s="46">
        <f t="shared" si="111"/>
        <v>1.7</v>
      </c>
      <c r="FU14" s="46">
        <f t="shared" si="112"/>
        <v>447.47400000000005</v>
      </c>
      <c r="FV14" s="46">
        <f t="shared" si="113"/>
        <v>61.199999999999996</v>
      </c>
      <c r="FW14" s="46">
        <f t="shared" si="114"/>
        <v>16109.064</v>
      </c>
      <c r="FX14" s="46">
        <f t="shared" si="115"/>
        <v>18.7</v>
      </c>
      <c r="FY14" s="46">
        <f t="shared" si="116"/>
        <v>4922.2139999999999</v>
      </c>
      <c r="FZ14" s="46">
        <f t="shared" si="117"/>
        <v>1.7</v>
      </c>
      <c r="GA14" s="46">
        <f t="shared" si="118"/>
        <v>447.47400000000005</v>
      </c>
    </row>
    <row r="15" spans="1:183" ht="15.75" x14ac:dyDescent="0.25">
      <c r="A15" s="11" t="s">
        <v>76</v>
      </c>
      <c r="B15" s="12"/>
      <c r="C15" s="12"/>
      <c r="D15" s="12"/>
      <c r="E15" s="12"/>
      <c r="F15" s="12">
        <v>0.2</v>
      </c>
      <c r="G15" s="12"/>
      <c r="H15" s="12"/>
      <c r="I15" s="12"/>
      <c r="J15" s="12"/>
      <c r="K15" s="12">
        <v>0.2</v>
      </c>
      <c r="L15" s="12"/>
      <c r="M15" s="12"/>
      <c r="N15" s="12"/>
      <c r="O15" s="12"/>
      <c r="P15" s="12"/>
      <c r="Q15" s="12">
        <v>0.2</v>
      </c>
      <c r="R15" s="12"/>
      <c r="S15" s="12"/>
      <c r="T15" s="12"/>
      <c r="U15" s="12"/>
      <c r="V15" s="12">
        <v>0.2</v>
      </c>
      <c r="W15" s="12"/>
      <c r="X15" s="12"/>
      <c r="Y15" s="12"/>
      <c r="Z15" s="12"/>
      <c r="AA15" s="12"/>
      <c r="AB15" s="12">
        <v>0.2</v>
      </c>
      <c r="AC15" s="12"/>
      <c r="AD15" s="12"/>
      <c r="AE15" s="12"/>
      <c r="AF15" s="12"/>
      <c r="AG15" s="12"/>
      <c r="AH15" s="12">
        <v>0.2</v>
      </c>
      <c r="AI15" s="14"/>
      <c r="AJ15" s="12"/>
      <c r="AK15" s="12"/>
      <c r="AL15" s="12"/>
      <c r="AM15" s="12"/>
      <c r="AN15" s="12"/>
      <c r="AO15" s="14">
        <v>0.2</v>
      </c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4">
        <v>0.2</v>
      </c>
      <c r="BA15" s="12"/>
      <c r="BB15" s="12"/>
      <c r="BC15" s="12"/>
      <c r="BD15" s="12"/>
      <c r="BE15" s="12"/>
      <c r="BF15" s="12">
        <v>0.2</v>
      </c>
      <c r="BG15" s="16">
        <f t="shared" si="0"/>
        <v>1.7999999999999998</v>
      </c>
      <c r="BH15" s="25">
        <f t="shared" si="1"/>
        <v>22.499999999999996</v>
      </c>
      <c r="BI15" s="11" t="s">
        <v>76</v>
      </c>
      <c r="BJ15" s="2">
        <f t="shared" si="2"/>
        <v>30.599999999999998</v>
      </c>
      <c r="BK15" s="22">
        <v>125</v>
      </c>
      <c r="BL15" s="21">
        <f t="shared" si="3"/>
        <v>1682.9999999999998</v>
      </c>
      <c r="BM15" s="21">
        <f t="shared" si="4"/>
        <v>210374.99999999997</v>
      </c>
      <c r="BN15" s="21">
        <f t="shared" si="5"/>
        <v>244.79999999999998</v>
      </c>
      <c r="BO15" s="21">
        <f t="shared" si="6"/>
        <v>30599.999999999996</v>
      </c>
      <c r="BP15" s="21">
        <f t="shared" si="7"/>
        <v>703.8</v>
      </c>
      <c r="BQ15" s="21">
        <f t="shared" si="8"/>
        <v>87975</v>
      </c>
      <c r="BR15" s="21">
        <f t="shared" si="9"/>
        <v>331.2</v>
      </c>
      <c r="BS15" s="21">
        <f t="shared" si="10"/>
        <v>41400</v>
      </c>
      <c r="BT15" s="21">
        <f t="shared" si="11"/>
        <v>1652.3999999999999</v>
      </c>
      <c r="BU15" s="21">
        <f t="shared" si="12"/>
        <v>206549.99999999997</v>
      </c>
      <c r="BV15" s="21">
        <f t="shared" si="13"/>
        <v>633.59999999999991</v>
      </c>
      <c r="BW15" s="21">
        <f t="shared" si="14"/>
        <v>79199.999999999985</v>
      </c>
      <c r="BX15" s="21">
        <f t="shared" si="15"/>
        <v>795.59999999999991</v>
      </c>
      <c r="BY15" s="21">
        <f t="shared" si="16"/>
        <v>99449.999999999985</v>
      </c>
      <c r="BZ15" s="21">
        <f t="shared" si="17"/>
        <v>703.8</v>
      </c>
      <c r="CA15" s="21">
        <f t="shared" si="18"/>
        <v>87975</v>
      </c>
      <c r="CB15" s="21">
        <f t="shared" si="19"/>
        <v>306</v>
      </c>
      <c r="CC15" s="21">
        <f t="shared" si="20"/>
        <v>38250</v>
      </c>
      <c r="CD15" s="21">
        <f t="shared" si="21"/>
        <v>642.59999999999991</v>
      </c>
      <c r="CE15" s="21">
        <f t="shared" si="22"/>
        <v>80324.999999999985</v>
      </c>
      <c r="CF15" s="21">
        <f t="shared" si="23"/>
        <v>917.99999999999989</v>
      </c>
      <c r="CG15" s="21">
        <f t="shared" si="24"/>
        <v>114749.99999999999</v>
      </c>
      <c r="CH15" s="21">
        <f t="shared" si="25"/>
        <v>2111.3999999999996</v>
      </c>
      <c r="CI15" s="21">
        <f t="shared" si="26"/>
        <v>263924.99999999994</v>
      </c>
      <c r="CJ15" s="21">
        <f t="shared" si="27"/>
        <v>1652.3999999999999</v>
      </c>
      <c r="CK15" s="21">
        <f t="shared" si="28"/>
        <v>206549.99999999997</v>
      </c>
      <c r="CL15" s="21">
        <f t="shared" si="29"/>
        <v>2050.1999999999998</v>
      </c>
      <c r="CM15" s="21">
        <f t="shared" si="30"/>
        <v>256274.99999999997</v>
      </c>
      <c r="CN15" s="21">
        <f t="shared" si="31"/>
        <v>306</v>
      </c>
      <c r="CO15" s="21">
        <f t="shared" si="32"/>
        <v>38250</v>
      </c>
      <c r="CP15" s="21">
        <f t="shared" si="33"/>
        <v>153</v>
      </c>
      <c r="CQ15" s="21">
        <f t="shared" si="34"/>
        <v>19125</v>
      </c>
      <c r="CR15" s="21">
        <f t="shared" si="35"/>
        <v>1835.9999999999998</v>
      </c>
      <c r="CS15" s="21">
        <f t="shared" si="36"/>
        <v>229499.99999999997</v>
      </c>
      <c r="CT15" s="21">
        <f t="shared" si="37"/>
        <v>458.99999999999994</v>
      </c>
      <c r="CU15" s="21">
        <f t="shared" si="38"/>
        <v>57374.999999999993</v>
      </c>
      <c r="CV15" s="21">
        <f t="shared" si="39"/>
        <v>2386.7999999999997</v>
      </c>
      <c r="CW15" s="21">
        <f t="shared" si="40"/>
        <v>298349.99999999994</v>
      </c>
      <c r="CX15" s="11" t="s">
        <v>76</v>
      </c>
      <c r="CY15" s="2">
        <f t="shared" si="41"/>
        <v>30.599999999999998</v>
      </c>
      <c r="CZ15" s="22">
        <v>25</v>
      </c>
      <c r="DA15" s="21">
        <f t="shared" si="42"/>
        <v>673.19999999999993</v>
      </c>
      <c r="DB15" s="21">
        <f t="shared" si="43"/>
        <v>16830</v>
      </c>
      <c r="DC15" s="21">
        <f t="shared" si="44"/>
        <v>214.2</v>
      </c>
      <c r="DD15" s="21">
        <f t="shared" si="45"/>
        <v>5355</v>
      </c>
      <c r="DE15" s="21">
        <f t="shared" si="46"/>
        <v>183.6</v>
      </c>
      <c r="DF15" s="21">
        <f t="shared" si="47"/>
        <v>4590</v>
      </c>
      <c r="DG15" s="21">
        <f t="shared" si="48"/>
        <v>100.79999999999998</v>
      </c>
      <c r="DH15" s="21">
        <f t="shared" si="49"/>
        <v>2519.9999999999995</v>
      </c>
      <c r="DI15" s="21">
        <f t="shared" si="50"/>
        <v>826.19999999999993</v>
      </c>
      <c r="DJ15" s="21">
        <f t="shared" si="51"/>
        <v>20655</v>
      </c>
      <c r="DK15" s="21">
        <f t="shared" si="52"/>
        <v>449.99999999999994</v>
      </c>
      <c r="DL15" s="21">
        <f t="shared" si="53"/>
        <v>11249.999999999998</v>
      </c>
      <c r="DM15" s="21">
        <f t="shared" si="54"/>
        <v>642.59999999999991</v>
      </c>
      <c r="DN15" s="21">
        <f t="shared" si="55"/>
        <v>16064.999999999998</v>
      </c>
      <c r="DO15" s="21">
        <f t="shared" si="56"/>
        <v>306</v>
      </c>
      <c r="DP15" s="21">
        <f t="shared" si="57"/>
        <v>7650</v>
      </c>
      <c r="DQ15" s="21">
        <f t="shared" si="58"/>
        <v>336.59999999999997</v>
      </c>
      <c r="DR15" s="21">
        <f t="shared" si="59"/>
        <v>8415</v>
      </c>
      <c r="DS15" s="21">
        <f t="shared" si="60"/>
        <v>214.2</v>
      </c>
      <c r="DT15" s="21">
        <f t="shared" si="61"/>
        <v>5355</v>
      </c>
      <c r="DU15" s="21">
        <f t="shared" si="62"/>
        <v>214.2</v>
      </c>
      <c r="DV15" s="21">
        <f t="shared" si="63"/>
        <v>5355</v>
      </c>
      <c r="DW15" s="21">
        <f t="shared" si="64"/>
        <v>948.59999999999991</v>
      </c>
      <c r="DX15" s="21">
        <f t="shared" si="65"/>
        <v>23714.999999999996</v>
      </c>
      <c r="DY15" s="21">
        <f t="shared" si="66"/>
        <v>428.4</v>
      </c>
      <c r="DZ15" s="21">
        <f t="shared" si="67"/>
        <v>10710</v>
      </c>
      <c r="EA15" s="21">
        <f t="shared" si="68"/>
        <v>917.99999999999989</v>
      </c>
      <c r="EB15" s="21">
        <f t="shared" si="69"/>
        <v>22949.999999999996</v>
      </c>
      <c r="EC15" s="21">
        <f t="shared" si="70"/>
        <v>214.2</v>
      </c>
      <c r="ED15" s="21">
        <f t="shared" si="71"/>
        <v>5355</v>
      </c>
      <c r="EE15" s="21">
        <f t="shared" si="72"/>
        <v>122.39999999999999</v>
      </c>
      <c r="EF15" s="21">
        <f t="shared" si="73"/>
        <v>3060</v>
      </c>
      <c r="EG15" s="21">
        <f t="shared" si="74"/>
        <v>612</v>
      </c>
      <c r="EH15" s="21">
        <f t="shared" si="75"/>
        <v>15300</v>
      </c>
      <c r="EI15" s="21">
        <f t="shared" si="76"/>
        <v>122.39999999999999</v>
      </c>
      <c r="EJ15" s="21">
        <f t="shared" si="77"/>
        <v>3060</v>
      </c>
      <c r="EK15" s="21">
        <f t="shared" si="78"/>
        <v>0</v>
      </c>
      <c r="EL15" s="21">
        <f t="shared" si="79"/>
        <v>0</v>
      </c>
      <c r="EM15" s="11" t="s">
        <v>76</v>
      </c>
      <c r="EN15" s="2">
        <f t="shared" si="80"/>
        <v>30.599999999999998</v>
      </c>
      <c r="EO15" s="22">
        <v>25</v>
      </c>
      <c r="EP15" s="21">
        <f t="shared" si="81"/>
        <v>1591.1999999999998</v>
      </c>
      <c r="EQ15" s="21">
        <f t="shared" si="82"/>
        <v>39779.999999999993</v>
      </c>
      <c r="ER15" s="21">
        <f t="shared" si="83"/>
        <v>214.2</v>
      </c>
      <c r="ES15" s="21">
        <f t="shared" si="84"/>
        <v>5355</v>
      </c>
      <c r="ET15" s="21">
        <f t="shared" si="85"/>
        <v>826.19999999999993</v>
      </c>
      <c r="EU15" s="21">
        <f t="shared" si="86"/>
        <v>20655</v>
      </c>
      <c r="EV15" s="21">
        <f t="shared" si="87"/>
        <v>129.6</v>
      </c>
      <c r="EW15" s="21">
        <f t="shared" si="88"/>
        <v>3240</v>
      </c>
      <c r="EX15" s="21">
        <f t="shared" si="89"/>
        <v>1224</v>
      </c>
      <c r="EY15" s="21">
        <f t="shared" si="90"/>
        <v>30600</v>
      </c>
      <c r="EZ15" s="21">
        <f t="shared" si="91"/>
        <v>635.4</v>
      </c>
      <c r="FA15" s="21">
        <f t="shared" si="92"/>
        <v>15885</v>
      </c>
      <c r="FB15" s="21">
        <f t="shared" si="93"/>
        <v>948.59999999999991</v>
      </c>
      <c r="FC15" s="21">
        <f t="shared" si="94"/>
        <v>23714.999999999996</v>
      </c>
      <c r="FD15" s="21">
        <f t="shared" si="95"/>
        <v>703.8</v>
      </c>
      <c r="FE15" s="21">
        <f t="shared" si="96"/>
        <v>17595</v>
      </c>
      <c r="FF15" s="21">
        <f t="shared" si="97"/>
        <v>520.19999999999993</v>
      </c>
      <c r="FG15" s="21">
        <f t="shared" si="98"/>
        <v>13004.999999999998</v>
      </c>
      <c r="FH15" s="21">
        <f t="shared" si="99"/>
        <v>642.59999999999991</v>
      </c>
      <c r="FI15" s="21">
        <f t="shared" si="100"/>
        <v>16064.999999999998</v>
      </c>
      <c r="FJ15" s="21">
        <f t="shared" si="101"/>
        <v>1254.5999999999999</v>
      </c>
      <c r="FK15" s="21">
        <f t="shared" si="102"/>
        <v>31364.999999999996</v>
      </c>
      <c r="FL15" s="21">
        <f t="shared" si="103"/>
        <v>2784.6</v>
      </c>
      <c r="FM15" s="21">
        <f t="shared" si="104"/>
        <v>69615</v>
      </c>
      <c r="FN15" s="21">
        <f t="shared" si="105"/>
        <v>1744.1999999999998</v>
      </c>
      <c r="FO15" s="21">
        <f t="shared" si="106"/>
        <v>43604.999999999993</v>
      </c>
      <c r="FP15" s="21">
        <f t="shared" si="107"/>
        <v>1866.6</v>
      </c>
      <c r="FQ15" s="21">
        <f t="shared" si="108"/>
        <v>46665</v>
      </c>
      <c r="FR15" s="21">
        <f t="shared" si="109"/>
        <v>520.19999999999993</v>
      </c>
      <c r="FS15" s="21">
        <f t="shared" si="110"/>
        <v>13004.999999999998</v>
      </c>
      <c r="FT15" s="21">
        <f t="shared" si="111"/>
        <v>30.599999999999998</v>
      </c>
      <c r="FU15" s="21">
        <f t="shared" si="112"/>
        <v>765</v>
      </c>
      <c r="FV15" s="21">
        <f t="shared" si="113"/>
        <v>1101.5999999999999</v>
      </c>
      <c r="FW15" s="21">
        <f t="shared" si="114"/>
        <v>27539.999999999996</v>
      </c>
      <c r="FX15" s="21">
        <f t="shared" si="115"/>
        <v>336.59999999999997</v>
      </c>
      <c r="FY15" s="21">
        <f t="shared" si="116"/>
        <v>8415</v>
      </c>
      <c r="FZ15" s="21">
        <f t="shared" si="117"/>
        <v>30.599999999999998</v>
      </c>
      <c r="GA15" s="21">
        <f t="shared" si="118"/>
        <v>765</v>
      </c>
    </row>
    <row r="16" spans="1:183" ht="15.75" x14ac:dyDescent="0.25">
      <c r="A16" s="11" t="s">
        <v>34</v>
      </c>
      <c r="B16" s="12">
        <v>0.10199999999999999</v>
      </c>
      <c r="C16" s="12"/>
      <c r="D16" s="12"/>
      <c r="E16" s="12"/>
      <c r="F16" s="12"/>
      <c r="G16" s="12"/>
      <c r="H16" s="12"/>
      <c r="I16" s="12"/>
      <c r="J16" s="12"/>
      <c r="K16" s="12"/>
      <c r="L16" s="12">
        <v>7.6999999999999999E-2</v>
      </c>
      <c r="M16" s="12"/>
      <c r="N16" s="12"/>
      <c r="O16" s="12"/>
      <c r="P16" s="12"/>
      <c r="Q16" s="12"/>
      <c r="R16" s="12">
        <v>0.106</v>
      </c>
      <c r="S16" s="12"/>
      <c r="T16" s="12"/>
      <c r="U16" s="12"/>
      <c r="V16" s="12"/>
      <c r="W16" s="12">
        <v>9.5200000000000007E-2</v>
      </c>
      <c r="X16" s="12"/>
      <c r="Y16" s="12"/>
      <c r="Z16" s="12"/>
      <c r="AA16" s="12"/>
      <c r="AB16" s="12"/>
      <c r="AC16" s="12">
        <v>0.104</v>
      </c>
      <c r="AD16" s="12"/>
      <c r="AE16" s="12"/>
      <c r="AF16" s="12"/>
      <c r="AG16" s="12"/>
      <c r="AH16" s="12"/>
      <c r="AI16" s="14"/>
      <c r="AJ16" s="12"/>
      <c r="AK16" s="12">
        <v>0.13</v>
      </c>
      <c r="AL16" s="12"/>
      <c r="AM16" s="12"/>
      <c r="AN16" s="12"/>
      <c r="AO16" s="14"/>
      <c r="AP16" s="12">
        <v>0.106</v>
      </c>
      <c r="AQ16" s="12"/>
      <c r="AR16" s="12"/>
      <c r="AS16" s="12"/>
      <c r="AT16" s="12"/>
      <c r="AU16" s="12">
        <v>7.6999999999999999E-2</v>
      </c>
      <c r="AV16" s="12"/>
      <c r="AW16" s="12"/>
      <c r="AX16" s="12"/>
      <c r="AY16" s="12"/>
      <c r="AZ16" s="14"/>
      <c r="BA16" s="12"/>
      <c r="BB16" s="12"/>
      <c r="BC16" s="12"/>
      <c r="BD16" s="12"/>
      <c r="BE16" s="12"/>
      <c r="BF16" s="12"/>
      <c r="BG16" s="16">
        <f t="shared" si="0"/>
        <v>0.79719999999999991</v>
      </c>
      <c r="BH16" s="25">
        <f t="shared" si="1"/>
        <v>3.8401123999999998</v>
      </c>
      <c r="BI16" s="11" t="s">
        <v>34</v>
      </c>
      <c r="BJ16" s="2">
        <f t="shared" si="2"/>
        <v>13.552399999999999</v>
      </c>
      <c r="BK16" s="22">
        <v>48.17</v>
      </c>
      <c r="BL16" s="21">
        <f t="shared" ref="BL16" si="119">BJ16*55</f>
        <v>745.38199999999995</v>
      </c>
      <c r="BM16" s="21">
        <f t="shared" ref="BM16" si="120">BL16*BK16</f>
        <v>35905.050940000001</v>
      </c>
      <c r="BN16" s="21">
        <f t="shared" ref="BN16" si="121">BJ16*8</f>
        <v>108.41919999999999</v>
      </c>
      <c r="BO16" s="21">
        <f t="shared" ref="BO16" si="122">BN16*BK16</f>
        <v>5222.5528639999993</v>
      </c>
      <c r="BP16" s="21">
        <f t="shared" ref="BP16" si="123">BJ16*23</f>
        <v>311.70519999999999</v>
      </c>
      <c r="BQ16" s="21">
        <f t="shared" ref="BQ16" si="124">BP16*BK16</f>
        <v>15014.839484</v>
      </c>
      <c r="BR16" s="21">
        <f t="shared" si="9"/>
        <v>146.6848</v>
      </c>
      <c r="BS16" s="21">
        <f t="shared" si="10"/>
        <v>7065.8068160000003</v>
      </c>
      <c r="BT16" s="21">
        <f t="shared" ref="BT16" si="125">BJ16*54</f>
        <v>731.82959999999991</v>
      </c>
      <c r="BU16" s="21">
        <f t="shared" ref="BU16" si="126">BT16*BK16</f>
        <v>35252.231831999998</v>
      </c>
      <c r="BV16" s="21">
        <f t="shared" si="13"/>
        <v>280.61439999999999</v>
      </c>
      <c r="BW16" s="21">
        <f t="shared" ref="BW16" si="127">BV16*BK16</f>
        <v>13517.195648000001</v>
      </c>
      <c r="BX16" s="21">
        <f t="shared" ref="BX16" si="128">BJ16*26</f>
        <v>352.36239999999998</v>
      </c>
      <c r="BY16" s="21">
        <f t="shared" ref="BY16" si="129">BX16*BK16</f>
        <v>16973.296807999999</v>
      </c>
      <c r="BZ16" s="21">
        <f t="shared" ref="BZ16" si="130">BJ16*23</f>
        <v>311.70519999999999</v>
      </c>
      <c r="CA16" s="21">
        <f t="shared" ref="CA16" si="131">BZ16*BK16</f>
        <v>15014.839484</v>
      </c>
      <c r="CB16" s="21">
        <f t="shared" ref="CB16" si="132">BJ16*10</f>
        <v>135.524</v>
      </c>
      <c r="CC16" s="21">
        <f t="shared" ref="CC16" si="133">CB16*BK16</f>
        <v>6528.1910800000005</v>
      </c>
      <c r="CD16" s="21">
        <f t="shared" si="21"/>
        <v>284.60039999999998</v>
      </c>
      <c r="CE16" s="21">
        <f t="shared" ref="CE16" si="134">CD16*BK16</f>
        <v>13709.201267999999</v>
      </c>
      <c r="CF16" s="21">
        <f t="shared" ref="CF16" si="135">BJ16*30</f>
        <v>406.57199999999995</v>
      </c>
      <c r="CG16" s="21">
        <f t="shared" ref="CG16" si="136">CF16*BK16</f>
        <v>19584.573239999998</v>
      </c>
      <c r="CH16" s="21">
        <f t="shared" ref="CH16" si="137">BJ16*69</f>
        <v>935.11559999999986</v>
      </c>
      <c r="CI16" s="21">
        <f t="shared" ref="CI16" si="138">CH16*BK16</f>
        <v>45044.518451999997</v>
      </c>
      <c r="CJ16" s="21">
        <f t="shared" ref="CJ16" si="139">BJ16*54</f>
        <v>731.82959999999991</v>
      </c>
      <c r="CK16" s="21">
        <f t="shared" ref="CK16" si="140">CJ16*BK16</f>
        <v>35252.231831999998</v>
      </c>
      <c r="CL16" s="21">
        <f t="shared" ref="CL16" si="141">BJ16*67</f>
        <v>908.0107999999999</v>
      </c>
      <c r="CM16" s="21">
        <f t="shared" ref="CM16" si="142">CL16*BK16</f>
        <v>43738.880235999997</v>
      </c>
      <c r="CN16" s="21">
        <f t="shared" ref="CN16" si="143">BJ16*10</f>
        <v>135.524</v>
      </c>
      <c r="CO16" s="21">
        <f t="shared" ref="CO16" si="144">CN16*BK16</f>
        <v>6528.1910800000005</v>
      </c>
      <c r="CP16" s="21">
        <f t="shared" ref="CP16" si="145">BJ16*5</f>
        <v>67.762</v>
      </c>
      <c r="CQ16" s="21">
        <f t="shared" ref="CQ16" si="146">CP16*BK16</f>
        <v>3264.0955400000003</v>
      </c>
      <c r="CR16" s="21">
        <f t="shared" ref="CR16" si="147">BJ16*60</f>
        <v>813.14399999999989</v>
      </c>
      <c r="CS16" s="21">
        <f t="shared" ref="CS16" si="148">CR16*BK16</f>
        <v>39169.146479999996</v>
      </c>
      <c r="CT16" s="21">
        <f t="shared" ref="CT16" si="149">BJ16*15</f>
        <v>203.28599999999997</v>
      </c>
      <c r="CU16" s="21">
        <f t="shared" ref="CU16" si="150">CT16*BK16</f>
        <v>9792.2866199999989</v>
      </c>
      <c r="CV16" s="21">
        <f t="shared" ref="CV16" si="151">BJ16*78</f>
        <v>1057.0871999999999</v>
      </c>
      <c r="CW16" s="21">
        <f t="shared" ref="CW16" si="152">CV16*BK16</f>
        <v>50919.890423999997</v>
      </c>
      <c r="CX16" s="11" t="s">
        <v>34</v>
      </c>
      <c r="CY16" s="2">
        <f t="shared" si="41"/>
        <v>13.552399999999999</v>
      </c>
      <c r="CZ16" s="22">
        <v>48.17</v>
      </c>
      <c r="DA16" s="21">
        <f t="shared" si="42"/>
        <v>298.15279999999996</v>
      </c>
      <c r="DB16" s="21">
        <f t="shared" si="43"/>
        <v>14362.020375999999</v>
      </c>
      <c r="DC16" s="21">
        <f t="shared" si="44"/>
        <v>94.866799999999984</v>
      </c>
      <c r="DD16" s="21">
        <f t="shared" si="45"/>
        <v>4569.7337559999996</v>
      </c>
      <c r="DE16" s="21">
        <f t="shared" si="46"/>
        <v>81.314399999999992</v>
      </c>
      <c r="DF16" s="21">
        <f t="shared" si="47"/>
        <v>3916.9146479999999</v>
      </c>
      <c r="DG16" s="21">
        <f t="shared" si="48"/>
        <v>44.643199999999993</v>
      </c>
      <c r="DH16" s="21">
        <f t="shared" si="49"/>
        <v>2150.4629439999999</v>
      </c>
      <c r="DI16" s="21">
        <f t="shared" si="50"/>
        <v>365.91479999999996</v>
      </c>
      <c r="DJ16" s="21">
        <f t="shared" si="51"/>
        <v>17626.115915999999</v>
      </c>
      <c r="DK16" s="21">
        <f t="shared" si="52"/>
        <v>199.3</v>
      </c>
      <c r="DL16" s="21">
        <f t="shared" si="53"/>
        <v>9600.2810000000009</v>
      </c>
      <c r="DM16" s="21">
        <f t="shared" si="54"/>
        <v>284.60039999999998</v>
      </c>
      <c r="DN16" s="21">
        <f t="shared" si="55"/>
        <v>13709.201267999999</v>
      </c>
      <c r="DO16" s="21">
        <f t="shared" si="56"/>
        <v>135.524</v>
      </c>
      <c r="DP16" s="21">
        <f t="shared" si="57"/>
        <v>6528.1910800000005</v>
      </c>
      <c r="DQ16" s="21">
        <f t="shared" si="58"/>
        <v>149.07639999999998</v>
      </c>
      <c r="DR16" s="21">
        <f t="shared" si="59"/>
        <v>7181.0101879999993</v>
      </c>
      <c r="DS16" s="21">
        <f t="shared" si="60"/>
        <v>94.866799999999984</v>
      </c>
      <c r="DT16" s="21">
        <f t="shared" si="61"/>
        <v>4569.7337559999996</v>
      </c>
      <c r="DU16" s="21">
        <f t="shared" si="62"/>
        <v>94.866799999999984</v>
      </c>
      <c r="DV16" s="21">
        <f t="shared" si="63"/>
        <v>4569.7337559999996</v>
      </c>
      <c r="DW16" s="21">
        <f t="shared" si="64"/>
        <v>420.12439999999998</v>
      </c>
      <c r="DX16" s="21">
        <f t="shared" si="65"/>
        <v>20237.392348000001</v>
      </c>
      <c r="DY16" s="21">
        <f t="shared" si="66"/>
        <v>189.73359999999997</v>
      </c>
      <c r="DZ16" s="21">
        <f t="shared" si="67"/>
        <v>9139.4675119999993</v>
      </c>
      <c r="EA16" s="21">
        <f t="shared" si="68"/>
        <v>406.57199999999995</v>
      </c>
      <c r="EB16" s="21">
        <f t="shared" si="69"/>
        <v>19584.573239999998</v>
      </c>
      <c r="EC16" s="21">
        <f t="shared" si="70"/>
        <v>94.866799999999984</v>
      </c>
      <c r="ED16" s="21">
        <f t="shared" si="71"/>
        <v>4569.7337559999996</v>
      </c>
      <c r="EE16" s="21">
        <f t="shared" si="72"/>
        <v>54.209599999999995</v>
      </c>
      <c r="EF16" s="21">
        <f t="shared" si="73"/>
        <v>2611.2764319999997</v>
      </c>
      <c r="EG16" s="21">
        <f t="shared" si="74"/>
        <v>271.048</v>
      </c>
      <c r="EH16" s="21">
        <f t="shared" si="75"/>
        <v>13056.382160000001</v>
      </c>
      <c r="EI16" s="21">
        <f t="shared" si="76"/>
        <v>54.209599999999995</v>
      </c>
      <c r="EJ16" s="21">
        <f t="shared" si="77"/>
        <v>2611.2764319999997</v>
      </c>
      <c r="EK16" s="21">
        <f t="shared" si="78"/>
        <v>0</v>
      </c>
      <c r="EL16" s="21">
        <f t="shared" si="79"/>
        <v>0</v>
      </c>
      <c r="EM16" s="11" t="s">
        <v>34</v>
      </c>
      <c r="EN16" s="2">
        <f t="shared" si="80"/>
        <v>13.552399999999999</v>
      </c>
      <c r="EO16" s="22">
        <v>48.17</v>
      </c>
      <c r="EP16" s="21">
        <f t="shared" si="81"/>
        <v>704.72479999999996</v>
      </c>
      <c r="EQ16" s="21">
        <f t="shared" si="82"/>
        <v>33946.593615999998</v>
      </c>
      <c r="ER16" s="21">
        <f t="shared" si="83"/>
        <v>94.866799999999984</v>
      </c>
      <c r="ES16" s="21">
        <f t="shared" si="84"/>
        <v>4569.7337559999996</v>
      </c>
      <c r="ET16" s="21">
        <f t="shared" si="85"/>
        <v>365.91479999999996</v>
      </c>
      <c r="EU16" s="21">
        <f t="shared" si="86"/>
        <v>17626.115915999999</v>
      </c>
      <c r="EV16" s="21">
        <f t="shared" si="87"/>
        <v>57.398399999999995</v>
      </c>
      <c r="EW16" s="21">
        <f t="shared" si="88"/>
        <v>2764.880928</v>
      </c>
      <c r="EX16" s="21">
        <f t="shared" si="89"/>
        <v>542.096</v>
      </c>
      <c r="EY16" s="21">
        <f t="shared" si="90"/>
        <v>26112.764320000002</v>
      </c>
      <c r="EZ16" s="21">
        <f t="shared" si="91"/>
        <v>281.41159999999996</v>
      </c>
      <c r="FA16" s="21">
        <f t="shared" si="92"/>
        <v>13555.596771999999</v>
      </c>
      <c r="FB16" s="21">
        <f t="shared" si="93"/>
        <v>420.12439999999998</v>
      </c>
      <c r="FC16" s="21">
        <f t="shared" si="94"/>
        <v>20237.392348000001</v>
      </c>
      <c r="FD16" s="21">
        <f t="shared" si="95"/>
        <v>311.70519999999999</v>
      </c>
      <c r="FE16" s="21">
        <f t="shared" si="96"/>
        <v>15014.839484</v>
      </c>
      <c r="FF16" s="21">
        <f t="shared" si="97"/>
        <v>230.39079999999998</v>
      </c>
      <c r="FG16" s="21">
        <f t="shared" si="98"/>
        <v>11097.924836</v>
      </c>
      <c r="FH16" s="21">
        <f t="shared" si="99"/>
        <v>284.60039999999998</v>
      </c>
      <c r="FI16" s="21">
        <f t="shared" si="100"/>
        <v>13709.201267999999</v>
      </c>
      <c r="FJ16" s="21">
        <f t="shared" si="101"/>
        <v>555.64839999999992</v>
      </c>
      <c r="FK16" s="21">
        <f t="shared" si="102"/>
        <v>26765.583427999998</v>
      </c>
      <c r="FL16" s="21">
        <f t="shared" si="103"/>
        <v>1233.2683999999999</v>
      </c>
      <c r="FM16" s="21">
        <f t="shared" si="104"/>
        <v>59406.538827999997</v>
      </c>
      <c r="FN16" s="21">
        <f t="shared" si="105"/>
        <v>772.4867999999999</v>
      </c>
      <c r="FO16" s="21">
        <f t="shared" si="106"/>
        <v>37210.689155999993</v>
      </c>
      <c r="FP16" s="21">
        <f t="shared" si="107"/>
        <v>826.69639999999993</v>
      </c>
      <c r="FQ16" s="21">
        <f t="shared" si="108"/>
        <v>39821.965587999999</v>
      </c>
      <c r="FR16" s="21">
        <f t="shared" si="109"/>
        <v>230.39079999999998</v>
      </c>
      <c r="FS16" s="21">
        <f t="shared" si="110"/>
        <v>11097.924836</v>
      </c>
      <c r="FT16" s="21">
        <f t="shared" si="111"/>
        <v>13.552399999999999</v>
      </c>
      <c r="FU16" s="21">
        <f t="shared" si="112"/>
        <v>652.81910799999991</v>
      </c>
      <c r="FV16" s="21">
        <f t="shared" si="113"/>
        <v>487.88639999999998</v>
      </c>
      <c r="FW16" s="21">
        <f t="shared" si="114"/>
        <v>23501.487888</v>
      </c>
      <c r="FX16" s="21">
        <f t="shared" si="115"/>
        <v>149.07639999999998</v>
      </c>
      <c r="FY16" s="21">
        <f t="shared" si="116"/>
        <v>7181.0101879999993</v>
      </c>
      <c r="FZ16" s="21">
        <f t="shared" si="117"/>
        <v>13.552399999999999</v>
      </c>
      <c r="GA16" s="21">
        <f t="shared" si="118"/>
        <v>652.81910799999991</v>
      </c>
    </row>
    <row r="17" spans="1:184" ht="15.75" x14ac:dyDescent="0.25">
      <c r="A17" s="13" t="s">
        <v>49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4"/>
      <c r="AJ17" s="12"/>
      <c r="AK17" s="12"/>
      <c r="AL17" s="12"/>
      <c r="AM17" s="12"/>
      <c r="AN17" s="12"/>
      <c r="AO17" s="14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4"/>
      <c r="BA17" s="12"/>
      <c r="BB17" s="12">
        <v>0.02</v>
      </c>
      <c r="BC17" s="12"/>
      <c r="BD17" s="12"/>
      <c r="BE17" s="12"/>
      <c r="BF17" s="12"/>
      <c r="BG17" s="16">
        <f t="shared" si="0"/>
        <v>0.02</v>
      </c>
      <c r="BH17" s="25">
        <f t="shared" si="1"/>
        <v>0.3</v>
      </c>
      <c r="BI17" s="13" t="s">
        <v>49</v>
      </c>
      <c r="BJ17" s="2">
        <f t="shared" si="2"/>
        <v>0.34</v>
      </c>
      <c r="BK17" s="22">
        <v>150</v>
      </c>
      <c r="BL17" s="21">
        <f t="shared" si="3"/>
        <v>18.700000000000003</v>
      </c>
      <c r="BM17" s="21">
        <f t="shared" si="4"/>
        <v>2805.0000000000005</v>
      </c>
      <c r="BN17" s="21">
        <f t="shared" si="5"/>
        <v>2.72</v>
      </c>
      <c r="BO17" s="21">
        <f t="shared" si="6"/>
        <v>408.00000000000006</v>
      </c>
      <c r="BP17" s="21">
        <f t="shared" si="7"/>
        <v>7.82</v>
      </c>
      <c r="BQ17" s="21">
        <f t="shared" si="8"/>
        <v>1173</v>
      </c>
      <c r="BR17" s="21">
        <f t="shared" si="9"/>
        <v>3.68</v>
      </c>
      <c r="BS17" s="21">
        <f t="shared" si="10"/>
        <v>552</v>
      </c>
      <c r="BT17" s="21">
        <f t="shared" si="11"/>
        <v>18.360000000000003</v>
      </c>
      <c r="BU17" s="21">
        <f t="shared" si="12"/>
        <v>2754.0000000000005</v>
      </c>
      <c r="BV17" s="21">
        <f t="shared" si="13"/>
        <v>7.04</v>
      </c>
      <c r="BW17" s="21">
        <f t="shared" si="14"/>
        <v>1056</v>
      </c>
      <c r="BX17" s="21">
        <f t="shared" si="15"/>
        <v>8.84</v>
      </c>
      <c r="BY17" s="21">
        <f t="shared" si="16"/>
        <v>1326</v>
      </c>
      <c r="BZ17" s="21">
        <f t="shared" si="17"/>
        <v>7.82</v>
      </c>
      <c r="CA17" s="21">
        <f t="shared" si="18"/>
        <v>1173</v>
      </c>
      <c r="CB17" s="21">
        <f t="shared" si="19"/>
        <v>3.4000000000000004</v>
      </c>
      <c r="CC17" s="21">
        <f t="shared" si="20"/>
        <v>510.00000000000006</v>
      </c>
      <c r="CD17" s="21">
        <f t="shared" si="21"/>
        <v>7.1400000000000006</v>
      </c>
      <c r="CE17" s="21">
        <f t="shared" si="22"/>
        <v>1071</v>
      </c>
      <c r="CF17" s="21">
        <f t="shared" si="23"/>
        <v>10.200000000000001</v>
      </c>
      <c r="CG17" s="21">
        <f t="shared" si="24"/>
        <v>1530.0000000000002</v>
      </c>
      <c r="CH17" s="21">
        <f t="shared" si="25"/>
        <v>23.46</v>
      </c>
      <c r="CI17" s="21">
        <f t="shared" si="26"/>
        <v>3519</v>
      </c>
      <c r="CJ17" s="21">
        <f t="shared" si="27"/>
        <v>18.360000000000003</v>
      </c>
      <c r="CK17" s="21">
        <f t="shared" si="28"/>
        <v>2754.0000000000005</v>
      </c>
      <c r="CL17" s="21">
        <f t="shared" si="29"/>
        <v>22.78</v>
      </c>
      <c r="CM17" s="21">
        <f t="shared" si="30"/>
        <v>3417</v>
      </c>
      <c r="CN17" s="21">
        <f t="shared" si="31"/>
        <v>3.4000000000000004</v>
      </c>
      <c r="CO17" s="21">
        <f t="shared" si="32"/>
        <v>510.00000000000006</v>
      </c>
      <c r="CP17" s="21">
        <f t="shared" si="33"/>
        <v>1.7000000000000002</v>
      </c>
      <c r="CQ17" s="21">
        <f t="shared" si="34"/>
        <v>255.00000000000003</v>
      </c>
      <c r="CR17" s="21">
        <f t="shared" si="35"/>
        <v>20.400000000000002</v>
      </c>
      <c r="CS17" s="21">
        <f t="shared" si="36"/>
        <v>3060.0000000000005</v>
      </c>
      <c r="CT17" s="21">
        <f t="shared" si="37"/>
        <v>5.1000000000000005</v>
      </c>
      <c r="CU17" s="21">
        <f t="shared" si="38"/>
        <v>765.00000000000011</v>
      </c>
      <c r="CV17" s="21">
        <f t="shared" si="39"/>
        <v>26.520000000000003</v>
      </c>
      <c r="CW17" s="21">
        <f t="shared" si="40"/>
        <v>3978.0000000000005</v>
      </c>
      <c r="CX17" s="13" t="s">
        <v>49</v>
      </c>
      <c r="CY17" s="2">
        <f t="shared" si="41"/>
        <v>0.34</v>
      </c>
      <c r="CZ17" s="22">
        <v>150</v>
      </c>
      <c r="DA17" s="21">
        <f t="shared" si="42"/>
        <v>7.48</v>
      </c>
      <c r="DB17" s="21">
        <f t="shared" si="43"/>
        <v>1122</v>
      </c>
      <c r="DC17" s="21">
        <f t="shared" si="44"/>
        <v>2.3800000000000003</v>
      </c>
      <c r="DD17" s="21">
        <f t="shared" si="45"/>
        <v>357.00000000000006</v>
      </c>
      <c r="DE17" s="21">
        <f t="shared" si="46"/>
        <v>2.04</v>
      </c>
      <c r="DF17" s="21">
        <f t="shared" si="47"/>
        <v>306</v>
      </c>
      <c r="DG17" s="21">
        <f t="shared" si="48"/>
        <v>1.1200000000000001</v>
      </c>
      <c r="DH17" s="21">
        <f t="shared" si="49"/>
        <v>168.00000000000003</v>
      </c>
      <c r="DI17" s="21">
        <f t="shared" si="50"/>
        <v>9.1800000000000015</v>
      </c>
      <c r="DJ17" s="21">
        <f t="shared" si="51"/>
        <v>1377.0000000000002</v>
      </c>
      <c r="DK17" s="21">
        <f t="shared" si="52"/>
        <v>5</v>
      </c>
      <c r="DL17" s="21">
        <f t="shared" si="53"/>
        <v>750</v>
      </c>
      <c r="DM17" s="21">
        <f t="shared" si="54"/>
        <v>7.1400000000000006</v>
      </c>
      <c r="DN17" s="21">
        <f t="shared" si="55"/>
        <v>1071</v>
      </c>
      <c r="DO17" s="21">
        <f t="shared" si="56"/>
        <v>3.4000000000000004</v>
      </c>
      <c r="DP17" s="21">
        <f t="shared" si="57"/>
        <v>510.00000000000006</v>
      </c>
      <c r="DQ17" s="21">
        <f t="shared" si="58"/>
        <v>3.74</v>
      </c>
      <c r="DR17" s="21">
        <f t="shared" si="59"/>
        <v>561</v>
      </c>
      <c r="DS17" s="21">
        <f t="shared" si="60"/>
        <v>2.3800000000000003</v>
      </c>
      <c r="DT17" s="21">
        <f t="shared" si="61"/>
        <v>357.00000000000006</v>
      </c>
      <c r="DU17" s="21">
        <f t="shared" si="62"/>
        <v>2.3800000000000003</v>
      </c>
      <c r="DV17" s="21">
        <f t="shared" si="63"/>
        <v>357.00000000000006</v>
      </c>
      <c r="DW17" s="21">
        <f t="shared" si="64"/>
        <v>10.540000000000001</v>
      </c>
      <c r="DX17" s="21">
        <f t="shared" si="65"/>
        <v>1581.0000000000002</v>
      </c>
      <c r="DY17" s="21">
        <f t="shared" si="66"/>
        <v>4.7600000000000007</v>
      </c>
      <c r="DZ17" s="21">
        <f t="shared" si="67"/>
        <v>714.00000000000011</v>
      </c>
      <c r="EA17" s="21">
        <f t="shared" si="68"/>
        <v>10.200000000000001</v>
      </c>
      <c r="EB17" s="21">
        <f t="shared" si="69"/>
        <v>1530.0000000000002</v>
      </c>
      <c r="EC17" s="21">
        <f t="shared" si="70"/>
        <v>2.3800000000000003</v>
      </c>
      <c r="ED17" s="21">
        <f t="shared" si="71"/>
        <v>357.00000000000006</v>
      </c>
      <c r="EE17" s="21">
        <f t="shared" si="72"/>
        <v>1.36</v>
      </c>
      <c r="EF17" s="21">
        <f t="shared" si="73"/>
        <v>204.00000000000003</v>
      </c>
      <c r="EG17" s="21">
        <f t="shared" si="74"/>
        <v>6.8000000000000007</v>
      </c>
      <c r="EH17" s="21">
        <f t="shared" si="75"/>
        <v>1020.0000000000001</v>
      </c>
      <c r="EI17" s="21">
        <f t="shared" si="76"/>
        <v>1.36</v>
      </c>
      <c r="EJ17" s="21">
        <f t="shared" si="77"/>
        <v>204.00000000000003</v>
      </c>
      <c r="EK17" s="21">
        <f t="shared" si="78"/>
        <v>0</v>
      </c>
      <c r="EL17" s="21">
        <f t="shared" si="79"/>
        <v>0</v>
      </c>
      <c r="EM17" s="13" t="s">
        <v>49</v>
      </c>
      <c r="EN17" s="2">
        <f t="shared" si="80"/>
        <v>0.34</v>
      </c>
      <c r="EO17" s="22">
        <v>150</v>
      </c>
      <c r="EP17" s="21">
        <f t="shared" si="81"/>
        <v>17.68</v>
      </c>
      <c r="EQ17" s="21">
        <f t="shared" si="82"/>
        <v>2652</v>
      </c>
      <c r="ER17" s="21">
        <f t="shared" si="83"/>
        <v>2.3800000000000003</v>
      </c>
      <c r="ES17" s="21">
        <f t="shared" si="84"/>
        <v>357.00000000000006</v>
      </c>
      <c r="ET17" s="21">
        <f t="shared" si="85"/>
        <v>9.1800000000000015</v>
      </c>
      <c r="EU17" s="21">
        <f t="shared" si="86"/>
        <v>1377.0000000000002</v>
      </c>
      <c r="EV17" s="21">
        <f t="shared" si="87"/>
        <v>1.44</v>
      </c>
      <c r="EW17" s="21">
        <f t="shared" si="88"/>
        <v>216</v>
      </c>
      <c r="EX17" s="21">
        <f t="shared" si="89"/>
        <v>13.600000000000001</v>
      </c>
      <c r="EY17" s="21">
        <f t="shared" si="90"/>
        <v>2040.0000000000002</v>
      </c>
      <c r="EZ17" s="21">
        <f t="shared" si="91"/>
        <v>7.0600000000000005</v>
      </c>
      <c r="FA17" s="21">
        <f t="shared" si="92"/>
        <v>1059</v>
      </c>
      <c r="FB17" s="21">
        <f t="shared" si="93"/>
        <v>10.540000000000001</v>
      </c>
      <c r="FC17" s="21">
        <f t="shared" si="94"/>
        <v>1581.0000000000002</v>
      </c>
      <c r="FD17" s="21">
        <f t="shared" si="95"/>
        <v>7.82</v>
      </c>
      <c r="FE17" s="21">
        <f t="shared" si="96"/>
        <v>1173</v>
      </c>
      <c r="FF17" s="21">
        <f t="shared" si="97"/>
        <v>5.78</v>
      </c>
      <c r="FG17" s="21">
        <f t="shared" si="98"/>
        <v>867</v>
      </c>
      <c r="FH17" s="21">
        <f t="shared" si="99"/>
        <v>7.1400000000000006</v>
      </c>
      <c r="FI17" s="21">
        <f t="shared" si="100"/>
        <v>1071</v>
      </c>
      <c r="FJ17" s="21">
        <f t="shared" si="101"/>
        <v>13.940000000000001</v>
      </c>
      <c r="FK17" s="21">
        <f t="shared" si="102"/>
        <v>2091</v>
      </c>
      <c r="FL17" s="21">
        <f t="shared" si="103"/>
        <v>30.94</v>
      </c>
      <c r="FM17" s="21">
        <f t="shared" si="104"/>
        <v>4641</v>
      </c>
      <c r="FN17" s="21">
        <f t="shared" si="105"/>
        <v>19.380000000000003</v>
      </c>
      <c r="FO17" s="21">
        <f t="shared" si="106"/>
        <v>2907.0000000000005</v>
      </c>
      <c r="FP17" s="21">
        <f t="shared" si="107"/>
        <v>20.740000000000002</v>
      </c>
      <c r="FQ17" s="21">
        <f t="shared" si="108"/>
        <v>3111.0000000000005</v>
      </c>
      <c r="FR17" s="21">
        <f t="shared" si="109"/>
        <v>5.78</v>
      </c>
      <c r="FS17" s="21">
        <f t="shared" si="110"/>
        <v>867</v>
      </c>
      <c r="FT17" s="21">
        <f t="shared" si="111"/>
        <v>0.34</v>
      </c>
      <c r="FU17" s="21">
        <f t="shared" si="112"/>
        <v>51.000000000000007</v>
      </c>
      <c r="FV17" s="21">
        <f t="shared" si="113"/>
        <v>12.24</v>
      </c>
      <c r="FW17" s="21">
        <f t="shared" si="114"/>
        <v>1836</v>
      </c>
      <c r="FX17" s="21">
        <f t="shared" si="115"/>
        <v>3.74</v>
      </c>
      <c r="FY17" s="21">
        <f t="shared" si="116"/>
        <v>561</v>
      </c>
      <c r="FZ17" s="21">
        <f t="shared" si="117"/>
        <v>0.34</v>
      </c>
      <c r="GA17" s="21">
        <f t="shared" si="118"/>
        <v>51.000000000000007</v>
      </c>
    </row>
    <row r="18" spans="1:184" ht="15.75" x14ac:dyDescent="0.25">
      <c r="A18" s="11" t="s">
        <v>35</v>
      </c>
      <c r="B18" s="12">
        <v>3.0000000000000001E-3</v>
      </c>
      <c r="C18" s="12">
        <v>7.0000000000000001E-3</v>
      </c>
      <c r="D18" s="12"/>
      <c r="E18" s="12"/>
      <c r="F18" s="12"/>
      <c r="G18" s="12">
        <v>1.4999999999999999E-2</v>
      </c>
      <c r="H18" s="12">
        <v>7.0000000000000001E-3</v>
      </c>
      <c r="I18" s="12"/>
      <c r="J18" s="12"/>
      <c r="K18" s="12"/>
      <c r="L18" s="12"/>
      <c r="M18" s="12">
        <v>7.0000000000000001E-3</v>
      </c>
      <c r="N18" s="12"/>
      <c r="O18" s="12"/>
      <c r="P18" s="12"/>
      <c r="Q18" s="12"/>
      <c r="R18" s="12">
        <v>3.0000000000000001E-3</v>
      </c>
      <c r="S18" s="12">
        <v>7.0000000000000001E-3</v>
      </c>
      <c r="T18" s="12"/>
      <c r="U18" s="12"/>
      <c r="V18" s="12"/>
      <c r="W18" s="12">
        <v>2.8999999999999998E-3</v>
      </c>
      <c r="X18" s="12">
        <v>7.0000000000000001E-3</v>
      </c>
      <c r="Y18" s="12"/>
      <c r="Z18" s="12"/>
      <c r="AA18" s="12"/>
      <c r="AB18" s="12"/>
      <c r="AC18" s="12">
        <v>3.0000000000000001E-3</v>
      </c>
      <c r="AD18" s="12">
        <v>7.0000000000000001E-3</v>
      </c>
      <c r="AE18" s="12"/>
      <c r="AF18" s="12"/>
      <c r="AG18" s="12"/>
      <c r="AH18" s="12"/>
      <c r="AI18" s="14"/>
      <c r="AJ18" s="12"/>
      <c r="AK18" s="12">
        <v>7.0000000000000001E-3</v>
      </c>
      <c r="AL18" s="12"/>
      <c r="AM18" s="12"/>
      <c r="AN18" s="12"/>
      <c r="AO18" s="14"/>
      <c r="AP18" s="12">
        <v>3.0000000000000001E-3</v>
      </c>
      <c r="AQ18" s="12">
        <v>7.0000000000000001E-3</v>
      </c>
      <c r="AR18" s="12"/>
      <c r="AS18" s="12"/>
      <c r="AT18" s="12"/>
      <c r="AU18" s="12"/>
      <c r="AV18" s="12">
        <v>7.0000000000000001E-3</v>
      </c>
      <c r="AW18" s="12"/>
      <c r="AX18" s="12"/>
      <c r="AY18" s="12"/>
      <c r="AZ18" s="14"/>
      <c r="BA18" s="12">
        <v>1.29E-2</v>
      </c>
      <c r="BB18" s="12"/>
      <c r="BC18" s="12">
        <v>7.0000000000000001E-3</v>
      </c>
      <c r="BD18" s="12"/>
      <c r="BE18" s="12"/>
      <c r="BF18" s="12"/>
      <c r="BG18" s="16">
        <f t="shared" si="0"/>
        <v>0.11280000000000003</v>
      </c>
      <c r="BH18" s="25">
        <f t="shared" si="1"/>
        <v>0.62040000000000017</v>
      </c>
      <c r="BI18" s="11" t="s">
        <v>35</v>
      </c>
      <c r="BJ18" s="2">
        <f t="shared" si="2"/>
        <v>1.9176000000000004</v>
      </c>
      <c r="BK18" s="22">
        <v>55</v>
      </c>
      <c r="BL18" s="21">
        <f t="shared" si="3"/>
        <v>105.46800000000002</v>
      </c>
      <c r="BM18" s="21">
        <f t="shared" si="4"/>
        <v>5800.7400000000007</v>
      </c>
      <c r="BN18" s="21">
        <f t="shared" si="5"/>
        <v>15.340800000000003</v>
      </c>
      <c r="BO18" s="21">
        <f t="shared" si="6"/>
        <v>843.74400000000014</v>
      </c>
      <c r="BP18" s="21">
        <f t="shared" si="7"/>
        <v>44.104800000000012</v>
      </c>
      <c r="BQ18" s="21">
        <f t="shared" si="8"/>
        <v>2425.7640000000006</v>
      </c>
      <c r="BR18" s="21">
        <f t="shared" si="9"/>
        <v>20.755200000000006</v>
      </c>
      <c r="BS18" s="21">
        <f t="shared" si="10"/>
        <v>1141.5360000000003</v>
      </c>
      <c r="BT18" s="21">
        <f t="shared" si="11"/>
        <v>103.55040000000002</v>
      </c>
      <c r="BU18" s="21">
        <f t="shared" si="12"/>
        <v>5695.2720000000018</v>
      </c>
      <c r="BV18" s="21">
        <f t="shared" si="13"/>
        <v>39.705600000000011</v>
      </c>
      <c r="BW18" s="21">
        <f t="shared" si="14"/>
        <v>2183.8080000000004</v>
      </c>
      <c r="BX18" s="21">
        <f t="shared" si="15"/>
        <v>49.857600000000012</v>
      </c>
      <c r="BY18" s="21">
        <f t="shared" si="16"/>
        <v>2742.1680000000006</v>
      </c>
      <c r="BZ18" s="21">
        <f t="shared" si="17"/>
        <v>44.104800000000012</v>
      </c>
      <c r="CA18" s="21">
        <f t="shared" si="18"/>
        <v>2425.7640000000006</v>
      </c>
      <c r="CB18" s="21">
        <f t="shared" si="19"/>
        <v>19.176000000000005</v>
      </c>
      <c r="CC18" s="21">
        <f t="shared" si="20"/>
        <v>1054.6800000000003</v>
      </c>
      <c r="CD18" s="21">
        <f t="shared" si="21"/>
        <v>40.269600000000011</v>
      </c>
      <c r="CE18" s="21">
        <f t="shared" si="22"/>
        <v>2214.8280000000004</v>
      </c>
      <c r="CF18" s="21">
        <f t="shared" si="23"/>
        <v>57.528000000000013</v>
      </c>
      <c r="CG18" s="21">
        <f t="shared" si="24"/>
        <v>3164.0400000000009</v>
      </c>
      <c r="CH18" s="21">
        <f t="shared" si="25"/>
        <v>132.31440000000003</v>
      </c>
      <c r="CI18" s="21">
        <f t="shared" si="26"/>
        <v>7277.2920000000022</v>
      </c>
      <c r="CJ18" s="21">
        <f t="shared" si="27"/>
        <v>103.55040000000002</v>
      </c>
      <c r="CK18" s="21">
        <f t="shared" si="28"/>
        <v>5695.2720000000018</v>
      </c>
      <c r="CL18" s="21">
        <f t="shared" si="29"/>
        <v>128.47920000000002</v>
      </c>
      <c r="CM18" s="21">
        <f t="shared" si="30"/>
        <v>7066.3560000000007</v>
      </c>
      <c r="CN18" s="21">
        <f t="shared" si="31"/>
        <v>19.176000000000005</v>
      </c>
      <c r="CO18" s="21">
        <f t="shared" si="32"/>
        <v>1054.6800000000003</v>
      </c>
      <c r="CP18" s="21">
        <f t="shared" si="33"/>
        <v>9.5880000000000027</v>
      </c>
      <c r="CQ18" s="21">
        <f t="shared" si="34"/>
        <v>527.34000000000015</v>
      </c>
      <c r="CR18" s="21">
        <f t="shared" si="35"/>
        <v>115.05600000000003</v>
      </c>
      <c r="CS18" s="21">
        <f t="shared" si="36"/>
        <v>6328.0800000000017</v>
      </c>
      <c r="CT18" s="21">
        <f t="shared" si="37"/>
        <v>28.764000000000006</v>
      </c>
      <c r="CU18" s="21">
        <f t="shared" si="38"/>
        <v>1582.0200000000004</v>
      </c>
      <c r="CV18" s="21">
        <f t="shared" si="39"/>
        <v>149.57280000000003</v>
      </c>
      <c r="CW18" s="21">
        <f t="shared" si="40"/>
        <v>8226.5040000000008</v>
      </c>
      <c r="CX18" s="11" t="s">
        <v>35</v>
      </c>
      <c r="CY18" s="2">
        <f t="shared" si="41"/>
        <v>1.9176000000000004</v>
      </c>
      <c r="CZ18" s="22">
        <v>48.19</v>
      </c>
      <c r="DA18" s="21">
        <f t="shared" si="42"/>
        <v>42.187200000000011</v>
      </c>
      <c r="DB18" s="21">
        <f t="shared" si="43"/>
        <v>2033.0011680000005</v>
      </c>
      <c r="DC18" s="21">
        <f t="shared" si="44"/>
        <v>13.423200000000003</v>
      </c>
      <c r="DD18" s="21">
        <f t="shared" si="45"/>
        <v>646.86400800000013</v>
      </c>
      <c r="DE18" s="21">
        <f t="shared" si="46"/>
        <v>11.505600000000003</v>
      </c>
      <c r="DF18" s="21">
        <f t="shared" si="47"/>
        <v>554.45486400000016</v>
      </c>
      <c r="DG18" s="21">
        <f t="shared" si="48"/>
        <v>6.3168000000000015</v>
      </c>
      <c r="DH18" s="21">
        <f t="shared" si="49"/>
        <v>304.40659200000005</v>
      </c>
      <c r="DI18" s="21">
        <f t="shared" si="50"/>
        <v>51.775200000000012</v>
      </c>
      <c r="DJ18" s="21">
        <f t="shared" si="51"/>
        <v>2495.0468880000003</v>
      </c>
      <c r="DK18" s="21">
        <f t="shared" si="52"/>
        <v>28.20000000000001</v>
      </c>
      <c r="DL18" s="21">
        <f t="shared" si="53"/>
        <v>1358.9580000000003</v>
      </c>
      <c r="DM18" s="21">
        <f t="shared" si="54"/>
        <v>40.269600000000011</v>
      </c>
      <c r="DN18" s="21">
        <f t="shared" si="55"/>
        <v>1940.5920240000005</v>
      </c>
      <c r="DO18" s="21">
        <f t="shared" si="56"/>
        <v>19.176000000000005</v>
      </c>
      <c r="DP18" s="21">
        <f t="shared" si="57"/>
        <v>924.09144000000026</v>
      </c>
      <c r="DQ18" s="21">
        <f t="shared" si="58"/>
        <v>21.093600000000006</v>
      </c>
      <c r="DR18" s="21">
        <f t="shared" si="59"/>
        <v>1016.5005840000002</v>
      </c>
      <c r="DS18" s="21">
        <f t="shared" si="60"/>
        <v>13.423200000000003</v>
      </c>
      <c r="DT18" s="21">
        <f t="shared" si="61"/>
        <v>646.86400800000013</v>
      </c>
      <c r="DU18" s="21">
        <f t="shared" si="62"/>
        <v>13.423200000000003</v>
      </c>
      <c r="DV18" s="21">
        <f t="shared" si="63"/>
        <v>646.86400800000013</v>
      </c>
      <c r="DW18" s="21">
        <f t="shared" si="64"/>
        <v>59.445600000000013</v>
      </c>
      <c r="DX18" s="21">
        <f t="shared" si="65"/>
        <v>2864.6834640000006</v>
      </c>
      <c r="DY18" s="21">
        <f t="shared" si="66"/>
        <v>26.846400000000006</v>
      </c>
      <c r="DZ18" s="21">
        <f t="shared" si="67"/>
        <v>1293.7280160000003</v>
      </c>
      <c r="EA18" s="21">
        <f t="shared" si="68"/>
        <v>57.528000000000013</v>
      </c>
      <c r="EB18" s="21">
        <f t="shared" si="69"/>
        <v>2772.2743200000004</v>
      </c>
      <c r="EC18" s="21">
        <f t="shared" si="70"/>
        <v>13.423200000000003</v>
      </c>
      <c r="ED18" s="21">
        <f t="shared" si="71"/>
        <v>646.86400800000013</v>
      </c>
      <c r="EE18" s="21">
        <f t="shared" si="72"/>
        <v>7.6704000000000017</v>
      </c>
      <c r="EF18" s="21">
        <f t="shared" si="73"/>
        <v>369.63657600000005</v>
      </c>
      <c r="EG18" s="21">
        <f t="shared" si="74"/>
        <v>38.352000000000011</v>
      </c>
      <c r="EH18" s="21">
        <f t="shared" si="75"/>
        <v>1848.1828800000005</v>
      </c>
      <c r="EI18" s="21">
        <f t="shared" si="76"/>
        <v>7.6704000000000017</v>
      </c>
      <c r="EJ18" s="21">
        <f t="shared" si="77"/>
        <v>369.63657600000005</v>
      </c>
      <c r="EK18" s="21">
        <f t="shared" si="78"/>
        <v>0</v>
      </c>
      <c r="EL18" s="21">
        <f t="shared" si="79"/>
        <v>0</v>
      </c>
      <c r="EM18" s="11" t="s">
        <v>35</v>
      </c>
      <c r="EN18" s="2">
        <f t="shared" si="80"/>
        <v>1.9176000000000004</v>
      </c>
      <c r="EO18" s="22">
        <v>48.19</v>
      </c>
      <c r="EP18" s="21">
        <f t="shared" si="81"/>
        <v>99.715200000000024</v>
      </c>
      <c r="EQ18" s="21">
        <f t="shared" si="82"/>
        <v>4805.2754880000011</v>
      </c>
      <c r="ER18" s="21">
        <f t="shared" si="83"/>
        <v>13.423200000000003</v>
      </c>
      <c r="ES18" s="21">
        <f t="shared" si="84"/>
        <v>646.86400800000013</v>
      </c>
      <c r="ET18" s="21">
        <f t="shared" si="85"/>
        <v>51.775200000000012</v>
      </c>
      <c r="EU18" s="21">
        <f t="shared" si="86"/>
        <v>2495.0468880000003</v>
      </c>
      <c r="EV18" s="21">
        <f t="shared" si="87"/>
        <v>8.1216000000000026</v>
      </c>
      <c r="EW18" s="21">
        <f t="shared" si="88"/>
        <v>391.37990400000012</v>
      </c>
      <c r="EX18" s="21">
        <f t="shared" si="89"/>
        <v>76.704000000000022</v>
      </c>
      <c r="EY18" s="21">
        <f t="shared" si="90"/>
        <v>3696.365760000001</v>
      </c>
      <c r="EZ18" s="21">
        <f t="shared" si="91"/>
        <v>39.818400000000011</v>
      </c>
      <c r="FA18" s="21">
        <f t="shared" si="92"/>
        <v>1918.8486960000005</v>
      </c>
      <c r="FB18" s="21">
        <f t="shared" si="93"/>
        <v>59.445600000000013</v>
      </c>
      <c r="FC18" s="21">
        <f t="shared" si="94"/>
        <v>2864.6834640000006</v>
      </c>
      <c r="FD18" s="21">
        <f t="shared" si="95"/>
        <v>44.104800000000012</v>
      </c>
      <c r="FE18" s="21">
        <f t="shared" si="96"/>
        <v>2125.4103120000004</v>
      </c>
      <c r="FF18" s="21">
        <f t="shared" si="97"/>
        <v>32.59920000000001</v>
      </c>
      <c r="FG18" s="21">
        <f t="shared" si="98"/>
        <v>1570.9554480000004</v>
      </c>
      <c r="FH18" s="21">
        <f t="shared" si="99"/>
        <v>40.269600000000011</v>
      </c>
      <c r="FI18" s="21">
        <f t="shared" si="100"/>
        <v>1940.5920240000005</v>
      </c>
      <c r="FJ18" s="21">
        <f t="shared" si="101"/>
        <v>78.621600000000015</v>
      </c>
      <c r="FK18" s="21">
        <f t="shared" si="102"/>
        <v>3788.7749040000003</v>
      </c>
      <c r="FL18" s="21">
        <f t="shared" si="103"/>
        <v>174.50160000000002</v>
      </c>
      <c r="FM18" s="21">
        <f t="shared" si="104"/>
        <v>8409.2321040000006</v>
      </c>
      <c r="FN18" s="21">
        <f t="shared" si="105"/>
        <v>109.30320000000002</v>
      </c>
      <c r="FO18" s="21">
        <f t="shared" si="106"/>
        <v>5267.3212080000003</v>
      </c>
      <c r="FP18" s="21">
        <f t="shared" si="107"/>
        <v>116.97360000000002</v>
      </c>
      <c r="FQ18" s="21">
        <f t="shared" si="108"/>
        <v>5636.9577840000011</v>
      </c>
      <c r="FR18" s="21">
        <f t="shared" si="109"/>
        <v>32.59920000000001</v>
      </c>
      <c r="FS18" s="21">
        <f t="shared" si="110"/>
        <v>1570.9554480000004</v>
      </c>
      <c r="FT18" s="21">
        <f t="shared" si="111"/>
        <v>1.9176000000000004</v>
      </c>
      <c r="FU18" s="21">
        <f t="shared" si="112"/>
        <v>92.409144000000012</v>
      </c>
      <c r="FV18" s="21">
        <f t="shared" si="113"/>
        <v>69.033600000000021</v>
      </c>
      <c r="FW18" s="21">
        <f t="shared" si="114"/>
        <v>3326.7291840000007</v>
      </c>
      <c r="FX18" s="21">
        <f t="shared" si="115"/>
        <v>21.093600000000006</v>
      </c>
      <c r="FY18" s="21">
        <f t="shared" si="116"/>
        <v>1016.5005840000002</v>
      </c>
      <c r="FZ18" s="21">
        <f t="shared" si="117"/>
        <v>1.9176000000000004</v>
      </c>
      <c r="GA18" s="21">
        <f t="shared" si="118"/>
        <v>92.409144000000012</v>
      </c>
      <c r="GB18" s="23">
        <f>FZ18+FX18+FV18+FT18+FR18+FP18+FN18+FL18+FJ18+FH18+FF18+FD18+FB18+EZ18+EX18+EV18+ET18+ER18+EP18+EI18+EG18+EE18+EC18+EA18+DY18+DW18+DU18+DQ18+DS18+DO18+DM18+DI18+DG18+DE18+DC18+DA18+CV18+CT18+CR18+BL18+BN18+BP18+BR18+BT18+BV18+BX18+BZ18+CB18+CD18+CF18+CH18+CJ18+CL18+CN18+CP18+DK18</f>
        <v>2770.0296000000008</v>
      </c>
    </row>
    <row r="19" spans="1:184" ht="15.75" x14ac:dyDescent="0.25">
      <c r="A19" s="11" t="s">
        <v>42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4"/>
      <c r="AJ19" s="12"/>
      <c r="AK19" s="12"/>
      <c r="AL19" s="12"/>
      <c r="AM19" s="12"/>
      <c r="AN19" s="12"/>
      <c r="AO19" s="14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4"/>
      <c r="BA19" s="12">
        <v>6.8999999999999999E-3</v>
      </c>
      <c r="BB19" s="12"/>
      <c r="BC19" s="12"/>
      <c r="BD19" s="12"/>
      <c r="BE19" s="12"/>
      <c r="BF19" s="12"/>
      <c r="BG19" s="16">
        <f t="shared" si="0"/>
        <v>6.8999999999999999E-3</v>
      </c>
      <c r="BH19" s="25">
        <f t="shared" si="1"/>
        <v>0.119784</v>
      </c>
      <c r="BI19" s="11" t="s">
        <v>42</v>
      </c>
      <c r="BJ19" s="2">
        <f t="shared" si="2"/>
        <v>0.1173</v>
      </c>
      <c r="BK19" s="22">
        <v>173.6</v>
      </c>
      <c r="BL19" s="21">
        <f t="shared" si="3"/>
        <v>6.4515000000000002</v>
      </c>
      <c r="BM19" s="21">
        <f t="shared" si="4"/>
        <v>1119.9803999999999</v>
      </c>
      <c r="BN19" s="21">
        <f t="shared" si="5"/>
        <v>0.93840000000000001</v>
      </c>
      <c r="BO19" s="21">
        <f t="shared" si="6"/>
        <v>162.90624</v>
      </c>
      <c r="BP19" s="21">
        <f t="shared" si="7"/>
        <v>2.6979000000000002</v>
      </c>
      <c r="BQ19" s="21">
        <f t="shared" si="8"/>
        <v>468.35544000000004</v>
      </c>
      <c r="BR19" s="21">
        <f t="shared" si="9"/>
        <v>1.2696000000000001</v>
      </c>
      <c r="BS19" s="21">
        <f t="shared" si="10"/>
        <v>220.40255999999999</v>
      </c>
      <c r="BT19" s="21">
        <f t="shared" si="11"/>
        <v>6.3342000000000001</v>
      </c>
      <c r="BU19" s="21">
        <f t="shared" si="12"/>
        <v>1099.6171199999999</v>
      </c>
      <c r="BV19" s="21">
        <f t="shared" si="13"/>
        <v>2.4287999999999998</v>
      </c>
      <c r="BW19" s="21">
        <f t="shared" si="14"/>
        <v>421.63967999999994</v>
      </c>
      <c r="BX19" s="21">
        <f t="shared" si="15"/>
        <v>3.0497999999999998</v>
      </c>
      <c r="BY19" s="21">
        <f t="shared" si="16"/>
        <v>529.44527999999991</v>
      </c>
      <c r="BZ19" s="21">
        <f t="shared" si="17"/>
        <v>2.6979000000000002</v>
      </c>
      <c r="CA19" s="21">
        <f t="shared" si="18"/>
        <v>468.35544000000004</v>
      </c>
      <c r="CB19" s="21">
        <f t="shared" si="19"/>
        <v>1.173</v>
      </c>
      <c r="CC19" s="21">
        <f t="shared" si="20"/>
        <v>203.6328</v>
      </c>
      <c r="CD19" s="21">
        <f t="shared" si="21"/>
        <v>2.4632999999999998</v>
      </c>
      <c r="CE19" s="21">
        <f t="shared" si="22"/>
        <v>427.62887999999998</v>
      </c>
      <c r="CF19" s="21">
        <f t="shared" si="23"/>
        <v>3.5190000000000001</v>
      </c>
      <c r="CG19" s="21">
        <f t="shared" si="24"/>
        <v>610.89840000000004</v>
      </c>
      <c r="CH19" s="21">
        <f t="shared" si="25"/>
        <v>8.0937000000000001</v>
      </c>
      <c r="CI19" s="21">
        <f t="shared" si="26"/>
        <v>1405.0663199999999</v>
      </c>
      <c r="CJ19" s="21">
        <f t="shared" si="27"/>
        <v>6.3342000000000001</v>
      </c>
      <c r="CK19" s="21">
        <f t="shared" si="28"/>
        <v>1099.6171199999999</v>
      </c>
      <c r="CL19" s="21">
        <f t="shared" si="29"/>
        <v>7.8590999999999998</v>
      </c>
      <c r="CM19" s="21">
        <f t="shared" si="30"/>
        <v>1364.3397599999998</v>
      </c>
      <c r="CN19" s="21">
        <f t="shared" si="31"/>
        <v>1.173</v>
      </c>
      <c r="CO19" s="21">
        <f t="shared" si="32"/>
        <v>203.6328</v>
      </c>
      <c r="CP19" s="21">
        <f t="shared" si="33"/>
        <v>0.58650000000000002</v>
      </c>
      <c r="CQ19" s="21">
        <f t="shared" si="34"/>
        <v>101.8164</v>
      </c>
      <c r="CR19" s="21">
        <f t="shared" si="35"/>
        <v>7.0380000000000003</v>
      </c>
      <c r="CS19" s="21">
        <f t="shared" si="36"/>
        <v>1221.7968000000001</v>
      </c>
      <c r="CT19" s="21">
        <f t="shared" si="37"/>
        <v>1.7595000000000001</v>
      </c>
      <c r="CU19" s="21">
        <f t="shared" si="38"/>
        <v>305.44920000000002</v>
      </c>
      <c r="CV19" s="21">
        <f t="shared" si="39"/>
        <v>9.1494</v>
      </c>
      <c r="CW19" s="21">
        <f t="shared" si="40"/>
        <v>1588.33584</v>
      </c>
      <c r="CX19" s="11" t="s">
        <v>42</v>
      </c>
      <c r="CY19" s="2">
        <f t="shared" si="41"/>
        <v>0.1173</v>
      </c>
      <c r="CZ19" s="22">
        <v>173.6</v>
      </c>
      <c r="DA19" s="21">
        <f t="shared" si="42"/>
        <v>2.5806</v>
      </c>
      <c r="DB19" s="21">
        <f t="shared" si="43"/>
        <v>447.99216000000001</v>
      </c>
      <c r="DC19" s="21">
        <f t="shared" si="44"/>
        <v>0.82110000000000005</v>
      </c>
      <c r="DD19" s="21">
        <f t="shared" si="45"/>
        <v>142.54295999999999</v>
      </c>
      <c r="DE19" s="21">
        <f t="shared" si="46"/>
        <v>0.70379999999999998</v>
      </c>
      <c r="DF19" s="21">
        <f t="shared" si="47"/>
        <v>122.17967999999999</v>
      </c>
      <c r="DG19" s="21">
        <f t="shared" si="48"/>
        <v>0.38639999999999997</v>
      </c>
      <c r="DH19" s="21">
        <f t="shared" si="49"/>
        <v>67.079039999999992</v>
      </c>
      <c r="DI19" s="21">
        <f t="shared" si="50"/>
        <v>3.1671</v>
      </c>
      <c r="DJ19" s="21">
        <f t="shared" si="51"/>
        <v>549.80855999999994</v>
      </c>
      <c r="DK19" s="21">
        <f t="shared" si="52"/>
        <v>1.7250000000000001</v>
      </c>
      <c r="DL19" s="21">
        <f t="shared" si="53"/>
        <v>299.45999999999998</v>
      </c>
      <c r="DM19" s="21">
        <f t="shared" si="54"/>
        <v>2.4632999999999998</v>
      </c>
      <c r="DN19" s="21">
        <f t="shared" si="55"/>
        <v>427.62887999999998</v>
      </c>
      <c r="DO19" s="21">
        <f t="shared" si="56"/>
        <v>1.173</v>
      </c>
      <c r="DP19" s="21">
        <f t="shared" si="57"/>
        <v>203.6328</v>
      </c>
      <c r="DQ19" s="21">
        <f t="shared" si="58"/>
        <v>1.2903</v>
      </c>
      <c r="DR19" s="21">
        <f t="shared" si="59"/>
        <v>223.99608000000001</v>
      </c>
      <c r="DS19" s="21">
        <f t="shared" si="60"/>
        <v>0.82110000000000005</v>
      </c>
      <c r="DT19" s="21">
        <f t="shared" si="61"/>
        <v>142.54295999999999</v>
      </c>
      <c r="DU19" s="21">
        <f t="shared" si="62"/>
        <v>0.82110000000000005</v>
      </c>
      <c r="DV19" s="21">
        <f t="shared" si="63"/>
        <v>142.54295999999999</v>
      </c>
      <c r="DW19" s="21">
        <f t="shared" si="64"/>
        <v>3.6362999999999999</v>
      </c>
      <c r="DX19" s="21">
        <f t="shared" si="65"/>
        <v>631.26167999999996</v>
      </c>
      <c r="DY19" s="21">
        <f t="shared" si="66"/>
        <v>1.6422000000000001</v>
      </c>
      <c r="DZ19" s="21">
        <f t="shared" si="67"/>
        <v>285.08591999999999</v>
      </c>
      <c r="EA19" s="21">
        <f t="shared" si="68"/>
        <v>3.5190000000000001</v>
      </c>
      <c r="EB19" s="21">
        <f t="shared" si="69"/>
        <v>610.89840000000004</v>
      </c>
      <c r="EC19" s="21">
        <f t="shared" si="70"/>
        <v>0.82110000000000005</v>
      </c>
      <c r="ED19" s="21">
        <f t="shared" si="71"/>
        <v>142.54295999999999</v>
      </c>
      <c r="EE19" s="21">
        <f t="shared" si="72"/>
        <v>0.46920000000000001</v>
      </c>
      <c r="EF19" s="21">
        <f t="shared" si="73"/>
        <v>81.453119999999998</v>
      </c>
      <c r="EG19" s="21">
        <f t="shared" si="74"/>
        <v>2.3460000000000001</v>
      </c>
      <c r="EH19" s="21">
        <f t="shared" si="75"/>
        <v>407.26560000000001</v>
      </c>
      <c r="EI19" s="21">
        <f t="shared" si="76"/>
        <v>0.46920000000000001</v>
      </c>
      <c r="EJ19" s="21">
        <f t="shared" si="77"/>
        <v>81.453119999999998</v>
      </c>
      <c r="EK19" s="21">
        <f t="shared" si="78"/>
        <v>0</v>
      </c>
      <c r="EL19" s="21">
        <f t="shared" si="79"/>
        <v>0</v>
      </c>
      <c r="EM19" s="11" t="s">
        <v>42</v>
      </c>
      <c r="EN19" s="2">
        <f t="shared" si="80"/>
        <v>0.1173</v>
      </c>
      <c r="EO19" s="22">
        <v>173.6</v>
      </c>
      <c r="EP19" s="21">
        <f t="shared" si="81"/>
        <v>6.0995999999999997</v>
      </c>
      <c r="EQ19" s="21">
        <f t="shared" si="82"/>
        <v>1058.8905599999998</v>
      </c>
      <c r="ER19" s="21">
        <f t="shared" si="83"/>
        <v>0.82110000000000005</v>
      </c>
      <c r="ES19" s="21">
        <f t="shared" si="84"/>
        <v>142.54295999999999</v>
      </c>
      <c r="ET19" s="21">
        <f t="shared" si="85"/>
        <v>3.1671</v>
      </c>
      <c r="EU19" s="21">
        <f t="shared" si="86"/>
        <v>549.80855999999994</v>
      </c>
      <c r="EV19" s="21">
        <f t="shared" si="87"/>
        <v>0.49680000000000002</v>
      </c>
      <c r="EW19" s="21">
        <f t="shared" si="88"/>
        <v>86.244479999999996</v>
      </c>
      <c r="EX19" s="21">
        <f t="shared" si="89"/>
        <v>4.6920000000000002</v>
      </c>
      <c r="EY19" s="21">
        <f t="shared" si="90"/>
        <v>814.53120000000001</v>
      </c>
      <c r="EZ19" s="21">
        <f t="shared" si="91"/>
        <v>2.4356999999999998</v>
      </c>
      <c r="FA19" s="21">
        <f t="shared" si="92"/>
        <v>422.83751999999993</v>
      </c>
      <c r="FB19" s="21">
        <f t="shared" si="93"/>
        <v>3.6362999999999999</v>
      </c>
      <c r="FC19" s="21">
        <f t="shared" si="94"/>
        <v>631.26167999999996</v>
      </c>
      <c r="FD19" s="21">
        <f t="shared" si="95"/>
        <v>2.6979000000000002</v>
      </c>
      <c r="FE19" s="21">
        <f t="shared" si="96"/>
        <v>468.35544000000004</v>
      </c>
      <c r="FF19" s="21">
        <f t="shared" si="97"/>
        <v>1.9941</v>
      </c>
      <c r="FG19" s="21">
        <f t="shared" si="98"/>
        <v>346.17575999999997</v>
      </c>
      <c r="FH19" s="21">
        <f t="shared" si="99"/>
        <v>2.4632999999999998</v>
      </c>
      <c r="FI19" s="21">
        <f t="shared" si="100"/>
        <v>427.62887999999998</v>
      </c>
      <c r="FJ19" s="21">
        <f t="shared" si="101"/>
        <v>4.8093000000000004</v>
      </c>
      <c r="FK19" s="21">
        <f t="shared" si="102"/>
        <v>834.89448000000004</v>
      </c>
      <c r="FL19" s="21">
        <f t="shared" si="103"/>
        <v>10.674300000000001</v>
      </c>
      <c r="FM19" s="21">
        <f t="shared" si="104"/>
        <v>1853.0584800000001</v>
      </c>
      <c r="FN19" s="21">
        <f t="shared" si="105"/>
        <v>6.6860999999999997</v>
      </c>
      <c r="FO19" s="21">
        <f t="shared" si="106"/>
        <v>1160.70696</v>
      </c>
      <c r="FP19" s="21">
        <f t="shared" si="107"/>
        <v>7.1553000000000004</v>
      </c>
      <c r="FQ19" s="21">
        <f t="shared" si="108"/>
        <v>1242.1600800000001</v>
      </c>
      <c r="FR19" s="21">
        <f t="shared" si="109"/>
        <v>1.9941</v>
      </c>
      <c r="FS19" s="21">
        <f t="shared" si="110"/>
        <v>346.17575999999997</v>
      </c>
      <c r="FT19" s="21">
        <f t="shared" si="111"/>
        <v>0.1173</v>
      </c>
      <c r="FU19" s="21">
        <f t="shared" si="112"/>
        <v>20.36328</v>
      </c>
      <c r="FV19" s="21">
        <f t="shared" si="113"/>
        <v>4.2228000000000003</v>
      </c>
      <c r="FW19" s="21">
        <f t="shared" si="114"/>
        <v>733.07808</v>
      </c>
      <c r="FX19" s="21">
        <f t="shared" si="115"/>
        <v>1.2903</v>
      </c>
      <c r="FY19" s="21">
        <f t="shared" si="116"/>
        <v>223.99608000000001</v>
      </c>
      <c r="FZ19" s="21">
        <f t="shared" si="117"/>
        <v>0.1173</v>
      </c>
      <c r="GA19" s="21">
        <f t="shared" si="118"/>
        <v>20.36328</v>
      </c>
      <c r="GB19" s="23"/>
    </row>
    <row r="20" spans="1:184" ht="15.75" x14ac:dyDescent="0.25">
      <c r="A20" s="11" t="s">
        <v>37</v>
      </c>
      <c r="B20" s="12">
        <v>1E-3</v>
      </c>
      <c r="C20" s="12"/>
      <c r="D20" s="12"/>
      <c r="E20" s="12"/>
      <c r="F20" s="12"/>
      <c r="G20" s="12">
        <v>1E-3</v>
      </c>
      <c r="H20" s="12"/>
      <c r="I20" s="12"/>
      <c r="J20" s="12"/>
      <c r="K20" s="12"/>
      <c r="L20" s="12">
        <v>1E-3</v>
      </c>
      <c r="M20" s="12"/>
      <c r="N20" s="12"/>
      <c r="O20" s="12"/>
      <c r="P20" s="12"/>
      <c r="Q20" s="12"/>
      <c r="R20" s="12">
        <v>1E-3</v>
      </c>
      <c r="S20" s="12"/>
      <c r="T20" s="12"/>
      <c r="U20" s="12"/>
      <c r="V20" s="12"/>
      <c r="W20" s="12">
        <v>1E-3</v>
      </c>
      <c r="X20" s="12"/>
      <c r="Y20" s="12"/>
      <c r="Z20" s="12"/>
      <c r="AA20" s="12"/>
      <c r="AB20" s="12"/>
      <c r="AC20" s="12">
        <v>1E-3</v>
      </c>
      <c r="AD20" s="12"/>
      <c r="AE20" s="12"/>
      <c r="AF20" s="12"/>
      <c r="AG20" s="12"/>
      <c r="AH20" s="12"/>
      <c r="AI20" s="14"/>
      <c r="AJ20" s="12">
        <v>1E-3</v>
      </c>
      <c r="AK20" s="12"/>
      <c r="AL20" s="12"/>
      <c r="AM20" s="12"/>
      <c r="AN20" s="12"/>
      <c r="AO20" s="14"/>
      <c r="AP20" s="12">
        <v>1E-3</v>
      </c>
      <c r="AQ20" s="12"/>
      <c r="AR20" s="12"/>
      <c r="AS20" s="12"/>
      <c r="AT20" s="12"/>
      <c r="AU20" s="12">
        <v>1E-3</v>
      </c>
      <c r="AV20" s="12"/>
      <c r="AW20" s="12"/>
      <c r="AX20" s="12"/>
      <c r="AY20" s="12"/>
      <c r="AZ20" s="14"/>
      <c r="BA20" s="12">
        <v>1E-3</v>
      </c>
      <c r="BB20" s="12"/>
      <c r="BC20" s="12"/>
      <c r="BD20" s="12"/>
      <c r="BE20" s="12"/>
      <c r="BF20" s="12"/>
      <c r="BG20" s="16">
        <f t="shared" si="0"/>
        <v>1.0000000000000002E-2</v>
      </c>
      <c r="BH20" s="25">
        <f t="shared" si="1"/>
        <v>2.0000000000000004E-2</v>
      </c>
      <c r="BI20" s="11" t="s">
        <v>37</v>
      </c>
      <c r="BJ20" s="2">
        <f t="shared" si="2"/>
        <v>0.17000000000000004</v>
      </c>
      <c r="BK20" s="22">
        <v>20</v>
      </c>
      <c r="BL20" s="21">
        <f t="shared" si="3"/>
        <v>9.3500000000000014</v>
      </c>
      <c r="BM20" s="21">
        <f t="shared" si="4"/>
        <v>187.00000000000003</v>
      </c>
      <c r="BN20" s="21">
        <f t="shared" si="5"/>
        <v>1.3600000000000003</v>
      </c>
      <c r="BO20" s="21">
        <f t="shared" si="6"/>
        <v>27.200000000000006</v>
      </c>
      <c r="BP20" s="21">
        <f t="shared" si="7"/>
        <v>3.910000000000001</v>
      </c>
      <c r="BQ20" s="21">
        <f t="shared" si="8"/>
        <v>78.200000000000017</v>
      </c>
      <c r="BR20" s="21">
        <f t="shared" si="9"/>
        <v>1.8400000000000003</v>
      </c>
      <c r="BS20" s="21">
        <f t="shared" si="10"/>
        <v>36.800000000000004</v>
      </c>
      <c r="BT20" s="21">
        <f t="shared" si="11"/>
        <v>9.1800000000000015</v>
      </c>
      <c r="BU20" s="21">
        <f t="shared" si="12"/>
        <v>183.60000000000002</v>
      </c>
      <c r="BV20" s="21">
        <f t="shared" si="13"/>
        <v>3.5200000000000009</v>
      </c>
      <c r="BW20" s="21">
        <f t="shared" si="14"/>
        <v>70.40000000000002</v>
      </c>
      <c r="BX20" s="21">
        <f t="shared" si="15"/>
        <v>4.4200000000000008</v>
      </c>
      <c r="BY20" s="21">
        <f t="shared" si="16"/>
        <v>88.40000000000002</v>
      </c>
      <c r="BZ20" s="21">
        <f t="shared" si="17"/>
        <v>3.910000000000001</v>
      </c>
      <c r="CA20" s="21">
        <f t="shared" si="18"/>
        <v>78.200000000000017</v>
      </c>
      <c r="CB20" s="21">
        <f t="shared" si="19"/>
        <v>1.7000000000000004</v>
      </c>
      <c r="CC20" s="21">
        <f t="shared" si="20"/>
        <v>34.000000000000007</v>
      </c>
      <c r="CD20" s="21">
        <f t="shared" si="21"/>
        <v>3.5700000000000007</v>
      </c>
      <c r="CE20" s="21">
        <f t="shared" si="22"/>
        <v>71.40000000000002</v>
      </c>
      <c r="CF20" s="21">
        <f t="shared" si="23"/>
        <v>5.1000000000000014</v>
      </c>
      <c r="CG20" s="21">
        <f t="shared" si="24"/>
        <v>102.00000000000003</v>
      </c>
      <c r="CH20" s="21">
        <f t="shared" si="25"/>
        <v>11.730000000000002</v>
      </c>
      <c r="CI20" s="21">
        <f t="shared" si="26"/>
        <v>234.60000000000005</v>
      </c>
      <c r="CJ20" s="21">
        <f t="shared" si="27"/>
        <v>9.1800000000000015</v>
      </c>
      <c r="CK20" s="21">
        <f t="shared" si="28"/>
        <v>183.60000000000002</v>
      </c>
      <c r="CL20" s="21">
        <f t="shared" si="29"/>
        <v>11.390000000000002</v>
      </c>
      <c r="CM20" s="21">
        <f t="shared" si="30"/>
        <v>227.80000000000004</v>
      </c>
      <c r="CN20" s="21">
        <f t="shared" si="31"/>
        <v>1.7000000000000004</v>
      </c>
      <c r="CO20" s="21">
        <f t="shared" si="32"/>
        <v>34.000000000000007</v>
      </c>
      <c r="CP20" s="21">
        <f t="shared" si="33"/>
        <v>0.8500000000000002</v>
      </c>
      <c r="CQ20" s="21">
        <f t="shared" si="34"/>
        <v>17.000000000000004</v>
      </c>
      <c r="CR20" s="21">
        <f t="shared" si="35"/>
        <v>10.200000000000003</v>
      </c>
      <c r="CS20" s="21">
        <f t="shared" si="36"/>
        <v>204.00000000000006</v>
      </c>
      <c r="CT20" s="21">
        <f t="shared" si="37"/>
        <v>2.5500000000000007</v>
      </c>
      <c r="CU20" s="21">
        <f t="shared" si="38"/>
        <v>51.000000000000014</v>
      </c>
      <c r="CV20" s="21">
        <f t="shared" si="39"/>
        <v>13.260000000000003</v>
      </c>
      <c r="CW20" s="21">
        <f t="shared" si="40"/>
        <v>265.20000000000005</v>
      </c>
      <c r="CX20" s="11" t="s">
        <v>37</v>
      </c>
      <c r="CY20" s="2">
        <f t="shared" si="41"/>
        <v>0.17000000000000004</v>
      </c>
      <c r="CZ20" s="22">
        <v>20</v>
      </c>
      <c r="DA20" s="21">
        <f t="shared" si="42"/>
        <v>3.7400000000000011</v>
      </c>
      <c r="DB20" s="21">
        <f t="shared" si="43"/>
        <v>74.800000000000026</v>
      </c>
      <c r="DC20" s="21">
        <f t="shared" si="44"/>
        <v>1.1900000000000004</v>
      </c>
      <c r="DD20" s="21">
        <f t="shared" si="45"/>
        <v>23.800000000000008</v>
      </c>
      <c r="DE20" s="21">
        <f t="shared" si="46"/>
        <v>1.0200000000000002</v>
      </c>
      <c r="DF20" s="21">
        <f t="shared" si="47"/>
        <v>20.400000000000006</v>
      </c>
      <c r="DG20" s="21">
        <f t="shared" si="48"/>
        <v>0.56000000000000005</v>
      </c>
      <c r="DH20" s="21">
        <f t="shared" si="49"/>
        <v>11.200000000000001</v>
      </c>
      <c r="DI20" s="21">
        <f t="shared" si="50"/>
        <v>4.5900000000000007</v>
      </c>
      <c r="DJ20" s="21">
        <f t="shared" si="51"/>
        <v>91.800000000000011</v>
      </c>
      <c r="DK20" s="21">
        <f t="shared" si="52"/>
        <v>2.5000000000000009</v>
      </c>
      <c r="DL20" s="21">
        <f t="shared" si="53"/>
        <v>50.000000000000014</v>
      </c>
      <c r="DM20" s="21">
        <f t="shared" si="54"/>
        <v>3.5700000000000007</v>
      </c>
      <c r="DN20" s="21">
        <f t="shared" si="55"/>
        <v>71.40000000000002</v>
      </c>
      <c r="DO20" s="21">
        <f t="shared" si="56"/>
        <v>1.7000000000000004</v>
      </c>
      <c r="DP20" s="21">
        <f t="shared" si="57"/>
        <v>34.000000000000007</v>
      </c>
      <c r="DQ20" s="21">
        <f t="shared" si="58"/>
        <v>1.8700000000000006</v>
      </c>
      <c r="DR20" s="21">
        <f t="shared" si="59"/>
        <v>37.400000000000013</v>
      </c>
      <c r="DS20" s="21">
        <f t="shared" si="60"/>
        <v>1.1900000000000004</v>
      </c>
      <c r="DT20" s="21">
        <f t="shared" si="61"/>
        <v>23.800000000000008</v>
      </c>
      <c r="DU20" s="21">
        <f t="shared" si="62"/>
        <v>1.1900000000000004</v>
      </c>
      <c r="DV20" s="21">
        <f t="shared" si="63"/>
        <v>23.800000000000008</v>
      </c>
      <c r="DW20" s="21">
        <f t="shared" si="64"/>
        <v>5.2700000000000014</v>
      </c>
      <c r="DX20" s="21">
        <f t="shared" si="65"/>
        <v>105.40000000000003</v>
      </c>
      <c r="DY20" s="21">
        <f t="shared" si="66"/>
        <v>2.3800000000000008</v>
      </c>
      <c r="DZ20" s="21">
        <f t="shared" si="67"/>
        <v>47.600000000000016</v>
      </c>
      <c r="EA20" s="21">
        <f t="shared" si="68"/>
        <v>5.1000000000000014</v>
      </c>
      <c r="EB20" s="21">
        <f t="shared" si="69"/>
        <v>102.00000000000003</v>
      </c>
      <c r="EC20" s="21">
        <f t="shared" si="70"/>
        <v>1.1900000000000004</v>
      </c>
      <c r="ED20" s="21">
        <f t="shared" si="71"/>
        <v>23.800000000000008</v>
      </c>
      <c r="EE20" s="21">
        <f t="shared" si="72"/>
        <v>0.68000000000000016</v>
      </c>
      <c r="EF20" s="21">
        <f t="shared" si="73"/>
        <v>13.600000000000003</v>
      </c>
      <c r="EG20" s="21">
        <f t="shared" si="74"/>
        <v>3.4000000000000008</v>
      </c>
      <c r="EH20" s="21">
        <f t="shared" si="75"/>
        <v>68.000000000000014</v>
      </c>
      <c r="EI20" s="21">
        <f t="shared" si="76"/>
        <v>0.68000000000000016</v>
      </c>
      <c r="EJ20" s="21">
        <f t="shared" si="77"/>
        <v>13.600000000000003</v>
      </c>
      <c r="EK20" s="21">
        <f t="shared" si="78"/>
        <v>0</v>
      </c>
      <c r="EL20" s="21">
        <f t="shared" si="79"/>
        <v>0</v>
      </c>
      <c r="EM20" s="11" t="s">
        <v>37</v>
      </c>
      <c r="EN20" s="2">
        <f t="shared" si="80"/>
        <v>0.17000000000000004</v>
      </c>
      <c r="EO20" s="22">
        <v>20</v>
      </c>
      <c r="EP20" s="21">
        <f t="shared" si="81"/>
        <v>8.8400000000000016</v>
      </c>
      <c r="EQ20" s="21">
        <f t="shared" si="82"/>
        <v>176.80000000000004</v>
      </c>
      <c r="ER20" s="21">
        <f t="shared" si="83"/>
        <v>1.1900000000000004</v>
      </c>
      <c r="ES20" s="21">
        <f t="shared" si="84"/>
        <v>23.800000000000008</v>
      </c>
      <c r="ET20" s="21">
        <f t="shared" si="85"/>
        <v>4.5900000000000007</v>
      </c>
      <c r="EU20" s="21">
        <f t="shared" si="86"/>
        <v>91.800000000000011</v>
      </c>
      <c r="EV20" s="21">
        <f t="shared" si="87"/>
        <v>0.7200000000000002</v>
      </c>
      <c r="EW20" s="21">
        <f t="shared" si="88"/>
        <v>14.400000000000004</v>
      </c>
      <c r="EX20" s="21">
        <f t="shared" si="89"/>
        <v>6.8000000000000016</v>
      </c>
      <c r="EY20" s="21">
        <f t="shared" si="90"/>
        <v>136.00000000000003</v>
      </c>
      <c r="EZ20" s="21">
        <f t="shared" si="91"/>
        <v>3.5300000000000007</v>
      </c>
      <c r="FA20" s="21">
        <f t="shared" si="92"/>
        <v>70.600000000000009</v>
      </c>
      <c r="FB20" s="21">
        <f t="shared" si="93"/>
        <v>5.2700000000000014</v>
      </c>
      <c r="FC20" s="21">
        <f t="shared" si="94"/>
        <v>105.40000000000003</v>
      </c>
      <c r="FD20" s="21">
        <f t="shared" si="95"/>
        <v>3.910000000000001</v>
      </c>
      <c r="FE20" s="21">
        <f t="shared" si="96"/>
        <v>78.200000000000017</v>
      </c>
      <c r="FF20" s="21">
        <f t="shared" si="97"/>
        <v>2.8900000000000006</v>
      </c>
      <c r="FG20" s="21">
        <f t="shared" si="98"/>
        <v>57.800000000000011</v>
      </c>
      <c r="FH20" s="21">
        <f t="shared" si="99"/>
        <v>3.5700000000000007</v>
      </c>
      <c r="FI20" s="21">
        <f t="shared" si="100"/>
        <v>71.40000000000002</v>
      </c>
      <c r="FJ20" s="21">
        <f t="shared" si="101"/>
        <v>6.9700000000000015</v>
      </c>
      <c r="FK20" s="21">
        <f t="shared" si="102"/>
        <v>139.40000000000003</v>
      </c>
      <c r="FL20" s="21">
        <f t="shared" si="103"/>
        <v>15.470000000000004</v>
      </c>
      <c r="FM20" s="21">
        <f t="shared" si="104"/>
        <v>309.40000000000009</v>
      </c>
      <c r="FN20" s="21">
        <f t="shared" si="105"/>
        <v>9.6900000000000031</v>
      </c>
      <c r="FO20" s="21">
        <f t="shared" si="106"/>
        <v>193.80000000000007</v>
      </c>
      <c r="FP20" s="21">
        <f t="shared" si="107"/>
        <v>10.370000000000003</v>
      </c>
      <c r="FQ20" s="21">
        <f t="shared" si="108"/>
        <v>207.40000000000006</v>
      </c>
      <c r="FR20" s="21">
        <f t="shared" si="109"/>
        <v>2.8900000000000006</v>
      </c>
      <c r="FS20" s="21">
        <f t="shared" si="110"/>
        <v>57.800000000000011</v>
      </c>
      <c r="FT20" s="21">
        <f t="shared" si="111"/>
        <v>0.17000000000000004</v>
      </c>
      <c r="FU20" s="21">
        <f t="shared" si="112"/>
        <v>3.4000000000000008</v>
      </c>
      <c r="FV20" s="21">
        <f t="shared" si="113"/>
        <v>6.120000000000001</v>
      </c>
      <c r="FW20" s="21">
        <f t="shared" si="114"/>
        <v>122.40000000000002</v>
      </c>
      <c r="FX20" s="21">
        <f t="shared" si="115"/>
        <v>1.8700000000000006</v>
      </c>
      <c r="FY20" s="21">
        <f t="shared" si="116"/>
        <v>37.400000000000013</v>
      </c>
      <c r="FZ20" s="21">
        <f t="shared" si="117"/>
        <v>0.17000000000000004</v>
      </c>
      <c r="GA20" s="21">
        <f t="shared" si="118"/>
        <v>3.4000000000000008</v>
      </c>
      <c r="GB20" s="23"/>
    </row>
    <row r="21" spans="1:184" ht="15.75" x14ac:dyDescent="0.25">
      <c r="A21" s="11" t="s">
        <v>31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4"/>
      <c r="AJ21" s="12">
        <v>2.0799999999999999E-2</v>
      </c>
      <c r="AK21" s="12"/>
      <c r="AL21" s="12"/>
      <c r="AM21" s="12"/>
      <c r="AN21" s="12"/>
      <c r="AO21" s="14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4"/>
      <c r="BA21" s="12"/>
      <c r="BB21" s="12"/>
      <c r="BC21" s="12"/>
      <c r="BD21" s="12"/>
      <c r="BE21" s="12"/>
      <c r="BF21" s="12"/>
      <c r="BG21" s="16">
        <f t="shared" si="0"/>
        <v>2.0799999999999999E-2</v>
      </c>
      <c r="BH21" s="25">
        <f t="shared" si="1"/>
        <v>0.89481599999999994</v>
      </c>
      <c r="BI21" s="11" t="s">
        <v>31</v>
      </c>
      <c r="BJ21" s="2">
        <f t="shared" si="2"/>
        <v>0.35359999999999997</v>
      </c>
      <c r="BK21" s="22">
        <v>430.2</v>
      </c>
      <c r="BL21" s="21">
        <f t="shared" si="3"/>
        <v>19.447999999999997</v>
      </c>
      <c r="BM21" s="21">
        <f t="shared" si="4"/>
        <v>8366.529599999998</v>
      </c>
      <c r="BN21" s="21">
        <f t="shared" si="5"/>
        <v>2.8287999999999998</v>
      </c>
      <c r="BO21" s="21">
        <f t="shared" si="6"/>
        <v>1216.94976</v>
      </c>
      <c r="BP21" s="21">
        <f t="shared" si="7"/>
        <v>8.1327999999999996</v>
      </c>
      <c r="BQ21" s="21">
        <f t="shared" si="8"/>
        <v>3498.7305599999995</v>
      </c>
      <c r="BR21" s="21">
        <f t="shared" si="9"/>
        <v>3.8271999999999999</v>
      </c>
      <c r="BS21" s="21">
        <f t="shared" si="10"/>
        <v>1646.46144</v>
      </c>
      <c r="BT21" s="21">
        <f t="shared" si="11"/>
        <v>19.094399999999997</v>
      </c>
      <c r="BU21" s="21">
        <f t="shared" si="12"/>
        <v>8214.4108799999976</v>
      </c>
      <c r="BV21" s="21">
        <f t="shared" si="13"/>
        <v>7.3215999999999992</v>
      </c>
      <c r="BW21" s="21">
        <f t="shared" si="14"/>
        <v>3149.7523199999996</v>
      </c>
      <c r="BX21" s="21">
        <f t="shared" si="15"/>
        <v>9.1936</v>
      </c>
      <c r="BY21" s="21">
        <f t="shared" si="16"/>
        <v>3955.0867199999998</v>
      </c>
      <c r="BZ21" s="21">
        <f t="shared" si="17"/>
        <v>8.1327999999999996</v>
      </c>
      <c r="CA21" s="21">
        <f t="shared" si="18"/>
        <v>3498.7305599999995</v>
      </c>
      <c r="CB21" s="21">
        <f t="shared" si="19"/>
        <v>3.5359999999999996</v>
      </c>
      <c r="CC21" s="21">
        <f t="shared" si="20"/>
        <v>1521.1871999999998</v>
      </c>
      <c r="CD21" s="21">
        <f t="shared" si="21"/>
        <v>7.4255999999999993</v>
      </c>
      <c r="CE21" s="21">
        <f t="shared" si="22"/>
        <v>3194.4931199999996</v>
      </c>
      <c r="CF21" s="21">
        <f t="shared" si="23"/>
        <v>10.607999999999999</v>
      </c>
      <c r="CG21" s="21">
        <f t="shared" si="24"/>
        <v>4563.5615999999991</v>
      </c>
      <c r="CH21" s="21">
        <f t="shared" si="25"/>
        <v>24.398399999999999</v>
      </c>
      <c r="CI21" s="21">
        <f t="shared" si="26"/>
        <v>10496.19168</v>
      </c>
      <c r="CJ21" s="21">
        <f t="shared" si="27"/>
        <v>19.094399999999997</v>
      </c>
      <c r="CK21" s="21">
        <f t="shared" si="28"/>
        <v>8214.4108799999976</v>
      </c>
      <c r="CL21" s="21">
        <f t="shared" si="29"/>
        <v>23.691199999999998</v>
      </c>
      <c r="CM21" s="21">
        <f t="shared" si="30"/>
        <v>10191.954239999999</v>
      </c>
      <c r="CN21" s="21">
        <f t="shared" si="31"/>
        <v>3.5359999999999996</v>
      </c>
      <c r="CO21" s="21">
        <f t="shared" si="32"/>
        <v>1521.1871999999998</v>
      </c>
      <c r="CP21" s="21">
        <f t="shared" si="33"/>
        <v>1.7679999999999998</v>
      </c>
      <c r="CQ21" s="21">
        <f t="shared" si="34"/>
        <v>760.59359999999992</v>
      </c>
      <c r="CR21" s="21">
        <f t="shared" si="35"/>
        <v>21.215999999999998</v>
      </c>
      <c r="CS21" s="21">
        <f t="shared" si="36"/>
        <v>9127.1231999999982</v>
      </c>
      <c r="CT21" s="21">
        <f t="shared" si="37"/>
        <v>5.3039999999999994</v>
      </c>
      <c r="CU21" s="21">
        <f t="shared" si="38"/>
        <v>2281.7807999999995</v>
      </c>
      <c r="CV21" s="21">
        <f t="shared" si="39"/>
        <v>27.580799999999996</v>
      </c>
      <c r="CW21" s="21">
        <f t="shared" si="40"/>
        <v>11865.260159999998</v>
      </c>
      <c r="CX21" s="11" t="s">
        <v>31</v>
      </c>
      <c r="CY21" s="2">
        <f t="shared" si="41"/>
        <v>0.35359999999999997</v>
      </c>
      <c r="CZ21" s="22">
        <v>430.2</v>
      </c>
      <c r="DA21" s="21">
        <f t="shared" si="42"/>
        <v>7.7791999999999994</v>
      </c>
      <c r="DB21" s="21">
        <f t="shared" si="43"/>
        <v>3346.6118399999996</v>
      </c>
      <c r="DC21" s="21">
        <f t="shared" si="44"/>
        <v>2.4751999999999996</v>
      </c>
      <c r="DD21" s="21">
        <f t="shared" si="45"/>
        <v>1064.8310399999998</v>
      </c>
      <c r="DE21" s="21">
        <f t="shared" si="46"/>
        <v>2.1215999999999999</v>
      </c>
      <c r="DF21" s="21">
        <f t="shared" si="47"/>
        <v>912.71231999999998</v>
      </c>
      <c r="DG21" s="21">
        <f t="shared" si="48"/>
        <v>1.1648000000000001</v>
      </c>
      <c r="DH21" s="21">
        <f t="shared" si="49"/>
        <v>501.09696000000002</v>
      </c>
      <c r="DI21" s="21">
        <f t="shared" si="50"/>
        <v>9.5471999999999984</v>
      </c>
      <c r="DJ21" s="21">
        <f t="shared" si="51"/>
        <v>4107.2054399999988</v>
      </c>
      <c r="DK21" s="21">
        <f t="shared" si="52"/>
        <v>5.1999999999999993</v>
      </c>
      <c r="DL21" s="21">
        <f t="shared" si="53"/>
        <v>2237.0399999999995</v>
      </c>
      <c r="DM21" s="21">
        <f t="shared" si="54"/>
        <v>7.4255999999999993</v>
      </c>
      <c r="DN21" s="21">
        <f t="shared" si="55"/>
        <v>3194.4931199999996</v>
      </c>
      <c r="DO21" s="21">
        <f t="shared" si="56"/>
        <v>3.5359999999999996</v>
      </c>
      <c r="DP21" s="21">
        <f t="shared" si="57"/>
        <v>1521.1871999999998</v>
      </c>
      <c r="DQ21" s="21">
        <f t="shared" si="58"/>
        <v>3.8895999999999997</v>
      </c>
      <c r="DR21" s="21">
        <f t="shared" si="59"/>
        <v>1673.3059199999998</v>
      </c>
      <c r="DS21" s="21">
        <f t="shared" si="60"/>
        <v>2.4751999999999996</v>
      </c>
      <c r="DT21" s="21">
        <f t="shared" si="61"/>
        <v>1064.8310399999998</v>
      </c>
      <c r="DU21" s="21">
        <f t="shared" si="62"/>
        <v>2.4751999999999996</v>
      </c>
      <c r="DV21" s="21">
        <f t="shared" si="63"/>
        <v>1064.8310399999998</v>
      </c>
      <c r="DW21" s="21">
        <f t="shared" si="64"/>
        <v>10.961599999999999</v>
      </c>
      <c r="DX21" s="21">
        <f t="shared" si="65"/>
        <v>4715.6803199999995</v>
      </c>
      <c r="DY21" s="21">
        <f t="shared" si="66"/>
        <v>4.9503999999999992</v>
      </c>
      <c r="DZ21" s="21">
        <f t="shared" si="67"/>
        <v>2129.6620799999996</v>
      </c>
      <c r="EA21" s="21">
        <f t="shared" si="68"/>
        <v>10.607999999999999</v>
      </c>
      <c r="EB21" s="21">
        <f t="shared" si="69"/>
        <v>4563.5615999999991</v>
      </c>
      <c r="EC21" s="21">
        <f t="shared" si="70"/>
        <v>2.4751999999999996</v>
      </c>
      <c r="ED21" s="21">
        <f t="shared" si="71"/>
        <v>1064.8310399999998</v>
      </c>
      <c r="EE21" s="21">
        <f t="shared" si="72"/>
        <v>1.4143999999999999</v>
      </c>
      <c r="EF21" s="21">
        <f t="shared" si="73"/>
        <v>608.47487999999998</v>
      </c>
      <c r="EG21" s="21">
        <f t="shared" si="74"/>
        <v>7.0719999999999992</v>
      </c>
      <c r="EH21" s="21">
        <f t="shared" si="75"/>
        <v>3042.3743999999997</v>
      </c>
      <c r="EI21" s="21">
        <f t="shared" si="76"/>
        <v>1.4143999999999999</v>
      </c>
      <c r="EJ21" s="21">
        <f t="shared" si="77"/>
        <v>608.47487999999998</v>
      </c>
      <c r="EK21" s="21">
        <f t="shared" si="78"/>
        <v>0</v>
      </c>
      <c r="EL21" s="21">
        <f t="shared" si="79"/>
        <v>0</v>
      </c>
      <c r="EM21" s="11" t="s">
        <v>31</v>
      </c>
      <c r="EN21" s="2">
        <f t="shared" si="80"/>
        <v>0.35359999999999997</v>
      </c>
      <c r="EO21" s="22">
        <v>430.2</v>
      </c>
      <c r="EP21" s="21">
        <f t="shared" si="81"/>
        <v>18.3872</v>
      </c>
      <c r="EQ21" s="21">
        <f t="shared" si="82"/>
        <v>7910.1734399999996</v>
      </c>
      <c r="ER21" s="21">
        <f t="shared" si="83"/>
        <v>2.4751999999999996</v>
      </c>
      <c r="ES21" s="21">
        <f t="shared" si="84"/>
        <v>1064.8310399999998</v>
      </c>
      <c r="ET21" s="21">
        <f t="shared" si="85"/>
        <v>9.5471999999999984</v>
      </c>
      <c r="EU21" s="21">
        <f t="shared" si="86"/>
        <v>4107.2054399999988</v>
      </c>
      <c r="EV21" s="21">
        <f t="shared" si="87"/>
        <v>1.4975999999999998</v>
      </c>
      <c r="EW21" s="21">
        <f t="shared" si="88"/>
        <v>644.26751999999988</v>
      </c>
      <c r="EX21" s="21">
        <f t="shared" si="89"/>
        <v>14.143999999999998</v>
      </c>
      <c r="EY21" s="21">
        <f t="shared" si="90"/>
        <v>6084.7487999999994</v>
      </c>
      <c r="EZ21" s="21">
        <f t="shared" si="91"/>
        <v>7.3423999999999996</v>
      </c>
      <c r="FA21" s="21">
        <f t="shared" si="92"/>
        <v>3158.7004799999995</v>
      </c>
      <c r="FB21" s="21">
        <f t="shared" si="93"/>
        <v>10.961599999999999</v>
      </c>
      <c r="FC21" s="21">
        <f t="shared" si="94"/>
        <v>4715.6803199999995</v>
      </c>
      <c r="FD21" s="21">
        <f t="shared" si="95"/>
        <v>8.1327999999999996</v>
      </c>
      <c r="FE21" s="21">
        <f t="shared" si="96"/>
        <v>3498.7305599999995</v>
      </c>
      <c r="FF21" s="21">
        <f t="shared" si="97"/>
        <v>6.0111999999999997</v>
      </c>
      <c r="FG21" s="21">
        <f t="shared" si="98"/>
        <v>2586.0182399999999</v>
      </c>
      <c r="FH21" s="21">
        <f t="shared" si="99"/>
        <v>7.4255999999999993</v>
      </c>
      <c r="FI21" s="21">
        <f t="shared" si="100"/>
        <v>3194.4931199999996</v>
      </c>
      <c r="FJ21" s="21">
        <f t="shared" si="101"/>
        <v>14.497599999999998</v>
      </c>
      <c r="FK21" s="21">
        <f t="shared" si="102"/>
        <v>6236.8675199999989</v>
      </c>
      <c r="FL21" s="21">
        <f t="shared" si="103"/>
        <v>32.177599999999998</v>
      </c>
      <c r="FM21" s="21">
        <f t="shared" si="104"/>
        <v>13842.803519999999</v>
      </c>
      <c r="FN21" s="21">
        <f t="shared" si="105"/>
        <v>20.155199999999997</v>
      </c>
      <c r="FO21" s="21">
        <f t="shared" si="106"/>
        <v>8670.7670399999988</v>
      </c>
      <c r="FP21" s="21">
        <f t="shared" si="107"/>
        <v>21.569599999999998</v>
      </c>
      <c r="FQ21" s="21">
        <f t="shared" si="108"/>
        <v>9279.2419199999986</v>
      </c>
      <c r="FR21" s="21">
        <f t="shared" si="109"/>
        <v>6.0111999999999997</v>
      </c>
      <c r="FS21" s="21">
        <f t="shared" si="110"/>
        <v>2586.0182399999999</v>
      </c>
      <c r="FT21" s="21">
        <f t="shared" si="111"/>
        <v>0.35359999999999997</v>
      </c>
      <c r="FU21" s="21">
        <f t="shared" si="112"/>
        <v>152.11872</v>
      </c>
      <c r="FV21" s="21">
        <f t="shared" si="113"/>
        <v>12.7296</v>
      </c>
      <c r="FW21" s="21">
        <f t="shared" si="114"/>
        <v>5476.2739199999996</v>
      </c>
      <c r="FX21" s="21">
        <f t="shared" si="115"/>
        <v>3.8895999999999997</v>
      </c>
      <c r="FY21" s="21">
        <f t="shared" si="116"/>
        <v>1673.3059199999998</v>
      </c>
      <c r="FZ21" s="21">
        <f t="shared" si="117"/>
        <v>0.35359999999999997</v>
      </c>
      <c r="GA21" s="21">
        <f t="shared" si="118"/>
        <v>152.11872</v>
      </c>
      <c r="GB21" s="23"/>
    </row>
    <row r="22" spans="1:184" ht="15.75" x14ac:dyDescent="0.25">
      <c r="A22" s="13" t="s">
        <v>47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4"/>
      <c r="AJ22" s="12"/>
      <c r="AK22" s="12"/>
      <c r="AL22" s="12"/>
      <c r="AM22" s="12"/>
      <c r="AN22" s="12"/>
      <c r="AO22" s="14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4"/>
      <c r="BA22" s="12">
        <v>0.186</v>
      </c>
      <c r="BB22" s="12"/>
      <c r="BC22" s="12"/>
      <c r="BD22" s="12"/>
      <c r="BE22" s="12"/>
      <c r="BF22" s="12"/>
      <c r="BG22" s="16">
        <f t="shared" si="0"/>
        <v>0.186</v>
      </c>
      <c r="BH22" s="25">
        <f t="shared" si="1"/>
        <v>4.4537700000000005</v>
      </c>
      <c r="BI22" s="13" t="s">
        <v>47</v>
      </c>
      <c r="BJ22" s="2">
        <f t="shared" si="2"/>
        <v>3.1619999999999999</v>
      </c>
      <c r="BK22" s="22">
        <v>239.45</v>
      </c>
      <c r="BL22" s="21">
        <f t="shared" si="3"/>
        <v>173.91</v>
      </c>
      <c r="BM22" s="21">
        <f t="shared" si="4"/>
        <v>41642.749499999998</v>
      </c>
      <c r="BN22" s="21">
        <f t="shared" si="5"/>
        <v>25.295999999999999</v>
      </c>
      <c r="BO22" s="21">
        <f t="shared" si="6"/>
        <v>6057.1271999999999</v>
      </c>
      <c r="BP22" s="21">
        <f t="shared" si="7"/>
        <v>72.725999999999999</v>
      </c>
      <c r="BQ22" s="21">
        <f t="shared" si="8"/>
        <v>17414.240699999998</v>
      </c>
      <c r="BR22" s="21">
        <f t="shared" si="9"/>
        <v>34.223999999999997</v>
      </c>
      <c r="BS22" s="21">
        <f t="shared" si="10"/>
        <v>8194.9367999999995</v>
      </c>
      <c r="BT22" s="21">
        <f t="shared" si="11"/>
        <v>170.74799999999999</v>
      </c>
      <c r="BU22" s="21">
        <f t="shared" si="12"/>
        <v>40885.608599999992</v>
      </c>
      <c r="BV22" s="21">
        <f t="shared" si="13"/>
        <v>65.471999999999994</v>
      </c>
      <c r="BW22" s="21">
        <f t="shared" si="14"/>
        <v>15677.270399999998</v>
      </c>
      <c r="BX22" s="21">
        <f t="shared" si="15"/>
        <v>82.212000000000003</v>
      </c>
      <c r="BY22" s="21">
        <f t="shared" si="16"/>
        <v>19685.663400000001</v>
      </c>
      <c r="BZ22" s="21">
        <f t="shared" si="17"/>
        <v>72.725999999999999</v>
      </c>
      <c r="CA22" s="21">
        <f t="shared" si="18"/>
        <v>17414.240699999998</v>
      </c>
      <c r="CB22" s="21">
        <f t="shared" si="19"/>
        <v>31.619999999999997</v>
      </c>
      <c r="CC22" s="21">
        <f t="shared" si="20"/>
        <v>7571.4089999999987</v>
      </c>
      <c r="CD22" s="21">
        <f t="shared" si="21"/>
        <v>66.402000000000001</v>
      </c>
      <c r="CE22" s="21">
        <f t="shared" si="22"/>
        <v>15899.9589</v>
      </c>
      <c r="CF22" s="21">
        <f t="shared" si="23"/>
        <v>94.86</v>
      </c>
      <c r="CG22" s="21">
        <f t="shared" si="24"/>
        <v>22714.226999999999</v>
      </c>
      <c r="CH22" s="21">
        <f t="shared" si="25"/>
        <v>218.178</v>
      </c>
      <c r="CI22" s="21">
        <f t="shared" si="26"/>
        <v>52242.722099999999</v>
      </c>
      <c r="CJ22" s="21">
        <f t="shared" si="27"/>
        <v>170.74799999999999</v>
      </c>
      <c r="CK22" s="21">
        <f t="shared" si="28"/>
        <v>40885.608599999992</v>
      </c>
      <c r="CL22" s="21">
        <f t="shared" si="29"/>
        <v>211.85399999999998</v>
      </c>
      <c r="CM22" s="21">
        <f t="shared" si="30"/>
        <v>50728.440299999995</v>
      </c>
      <c r="CN22" s="21">
        <f t="shared" si="31"/>
        <v>31.619999999999997</v>
      </c>
      <c r="CO22" s="21">
        <f t="shared" si="32"/>
        <v>7571.4089999999987</v>
      </c>
      <c r="CP22" s="21">
        <f t="shared" si="33"/>
        <v>15.809999999999999</v>
      </c>
      <c r="CQ22" s="21">
        <f t="shared" si="34"/>
        <v>3785.7044999999994</v>
      </c>
      <c r="CR22" s="21">
        <f t="shared" si="35"/>
        <v>189.72</v>
      </c>
      <c r="CS22" s="21">
        <f t="shared" si="36"/>
        <v>45428.453999999998</v>
      </c>
      <c r="CT22" s="21">
        <f t="shared" si="37"/>
        <v>47.43</v>
      </c>
      <c r="CU22" s="21">
        <f t="shared" si="38"/>
        <v>11357.113499999999</v>
      </c>
      <c r="CV22" s="21">
        <f t="shared" si="39"/>
        <v>246.636</v>
      </c>
      <c r="CW22" s="21">
        <f t="shared" si="40"/>
        <v>59056.990199999993</v>
      </c>
      <c r="CX22" s="13" t="s">
        <v>47</v>
      </c>
      <c r="CY22" s="2">
        <f t="shared" si="41"/>
        <v>3.1619999999999999</v>
      </c>
      <c r="CZ22" s="22">
        <v>239.45</v>
      </c>
      <c r="DA22" s="21">
        <f t="shared" si="42"/>
        <v>69.563999999999993</v>
      </c>
      <c r="DB22" s="21">
        <f t="shared" si="43"/>
        <v>16657.099799999996</v>
      </c>
      <c r="DC22" s="21">
        <f t="shared" si="44"/>
        <v>22.134</v>
      </c>
      <c r="DD22" s="21">
        <f t="shared" si="45"/>
        <v>5299.9862999999996</v>
      </c>
      <c r="DE22" s="21">
        <f t="shared" si="46"/>
        <v>18.972000000000001</v>
      </c>
      <c r="DF22" s="21">
        <f t="shared" si="47"/>
        <v>4542.8454000000002</v>
      </c>
      <c r="DG22" s="21">
        <f t="shared" si="48"/>
        <v>10.416</v>
      </c>
      <c r="DH22" s="21">
        <f t="shared" si="49"/>
        <v>2494.1111999999998</v>
      </c>
      <c r="DI22" s="21">
        <f t="shared" si="50"/>
        <v>85.373999999999995</v>
      </c>
      <c r="DJ22" s="21">
        <f t="shared" si="51"/>
        <v>20442.804299999996</v>
      </c>
      <c r="DK22" s="21">
        <f t="shared" si="52"/>
        <v>46.5</v>
      </c>
      <c r="DL22" s="21">
        <f t="shared" si="53"/>
        <v>11134.424999999999</v>
      </c>
      <c r="DM22" s="21">
        <f t="shared" si="54"/>
        <v>66.402000000000001</v>
      </c>
      <c r="DN22" s="21">
        <f t="shared" si="55"/>
        <v>15899.9589</v>
      </c>
      <c r="DO22" s="21">
        <f t="shared" si="56"/>
        <v>31.619999999999997</v>
      </c>
      <c r="DP22" s="21">
        <f t="shared" si="57"/>
        <v>7571.4089999999987</v>
      </c>
      <c r="DQ22" s="21">
        <f t="shared" si="58"/>
        <v>34.781999999999996</v>
      </c>
      <c r="DR22" s="21">
        <f t="shared" si="59"/>
        <v>8328.5498999999982</v>
      </c>
      <c r="DS22" s="21">
        <f t="shared" si="60"/>
        <v>22.134</v>
      </c>
      <c r="DT22" s="21">
        <f t="shared" si="61"/>
        <v>5299.9862999999996</v>
      </c>
      <c r="DU22" s="21">
        <f t="shared" si="62"/>
        <v>22.134</v>
      </c>
      <c r="DV22" s="21">
        <f t="shared" si="63"/>
        <v>5299.9862999999996</v>
      </c>
      <c r="DW22" s="21">
        <f t="shared" si="64"/>
        <v>98.021999999999991</v>
      </c>
      <c r="DX22" s="21">
        <f t="shared" si="65"/>
        <v>23471.367899999997</v>
      </c>
      <c r="DY22" s="21">
        <f t="shared" si="66"/>
        <v>44.268000000000001</v>
      </c>
      <c r="DZ22" s="21">
        <f t="shared" si="67"/>
        <v>10599.972599999999</v>
      </c>
      <c r="EA22" s="21">
        <f t="shared" si="68"/>
        <v>94.86</v>
      </c>
      <c r="EB22" s="21">
        <f t="shared" si="69"/>
        <v>22714.226999999999</v>
      </c>
      <c r="EC22" s="21">
        <f t="shared" si="70"/>
        <v>22.134</v>
      </c>
      <c r="ED22" s="21">
        <f t="shared" si="71"/>
        <v>5299.9862999999996</v>
      </c>
      <c r="EE22" s="21">
        <f t="shared" si="72"/>
        <v>12.648</v>
      </c>
      <c r="EF22" s="21">
        <f t="shared" si="73"/>
        <v>3028.5636</v>
      </c>
      <c r="EG22" s="21">
        <f t="shared" si="74"/>
        <v>63.239999999999995</v>
      </c>
      <c r="EH22" s="21">
        <f t="shared" si="75"/>
        <v>15142.817999999997</v>
      </c>
      <c r="EI22" s="21">
        <f t="shared" si="76"/>
        <v>12.648</v>
      </c>
      <c r="EJ22" s="21">
        <f t="shared" si="77"/>
        <v>3028.5636</v>
      </c>
      <c r="EK22" s="21">
        <f t="shared" si="78"/>
        <v>0</v>
      </c>
      <c r="EL22" s="21">
        <f t="shared" si="79"/>
        <v>0</v>
      </c>
      <c r="EM22" s="13" t="s">
        <v>47</v>
      </c>
      <c r="EN22" s="2">
        <f t="shared" si="80"/>
        <v>3.1619999999999999</v>
      </c>
      <c r="EO22" s="22">
        <v>239.45</v>
      </c>
      <c r="EP22" s="21">
        <f t="shared" si="81"/>
        <v>164.42400000000001</v>
      </c>
      <c r="EQ22" s="21">
        <f t="shared" si="82"/>
        <v>39371.326800000003</v>
      </c>
      <c r="ER22" s="21">
        <f t="shared" si="83"/>
        <v>22.134</v>
      </c>
      <c r="ES22" s="21">
        <f t="shared" si="84"/>
        <v>5299.9862999999996</v>
      </c>
      <c r="ET22" s="21">
        <f t="shared" si="85"/>
        <v>85.373999999999995</v>
      </c>
      <c r="EU22" s="21">
        <f t="shared" si="86"/>
        <v>20442.804299999996</v>
      </c>
      <c r="EV22" s="21">
        <f t="shared" si="87"/>
        <v>13.391999999999999</v>
      </c>
      <c r="EW22" s="21">
        <f t="shared" si="88"/>
        <v>3206.7143999999998</v>
      </c>
      <c r="EX22" s="21">
        <f t="shared" si="89"/>
        <v>126.47999999999999</v>
      </c>
      <c r="EY22" s="21">
        <f t="shared" si="90"/>
        <v>30285.635999999995</v>
      </c>
      <c r="EZ22" s="21">
        <f t="shared" si="91"/>
        <v>65.658000000000001</v>
      </c>
      <c r="FA22" s="21">
        <f t="shared" si="92"/>
        <v>15721.8081</v>
      </c>
      <c r="FB22" s="21">
        <f t="shared" si="93"/>
        <v>98.021999999999991</v>
      </c>
      <c r="FC22" s="21">
        <f t="shared" si="94"/>
        <v>23471.367899999997</v>
      </c>
      <c r="FD22" s="21">
        <f t="shared" si="95"/>
        <v>72.725999999999999</v>
      </c>
      <c r="FE22" s="21">
        <f t="shared" si="96"/>
        <v>17414.240699999998</v>
      </c>
      <c r="FF22" s="21">
        <f t="shared" si="97"/>
        <v>53.753999999999998</v>
      </c>
      <c r="FG22" s="21">
        <f t="shared" si="98"/>
        <v>12871.395299999998</v>
      </c>
      <c r="FH22" s="21">
        <f t="shared" si="99"/>
        <v>66.402000000000001</v>
      </c>
      <c r="FI22" s="21">
        <f t="shared" si="100"/>
        <v>15899.9589</v>
      </c>
      <c r="FJ22" s="21">
        <f t="shared" si="101"/>
        <v>129.642</v>
      </c>
      <c r="FK22" s="21">
        <f t="shared" si="102"/>
        <v>31042.776899999997</v>
      </c>
      <c r="FL22" s="21">
        <f t="shared" si="103"/>
        <v>287.74200000000002</v>
      </c>
      <c r="FM22" s="21">
        <f t="shared" si="104"/>
        <v>68899.821899999995</v>
      </c>
      <c r="FN22" s="21">
        <f t="shared" si="105"/>
        <v>180.23400000000001</v>
      </c>
      <c r="FO22" s="21">
        <f t="shared" si="106"/>
        <v>43157.031300000002</v>
      </c>
      <c r="FP22" s="21">
        <f t="shared" si="107"/>
        <v>192.88200000000001</v>
      </c>
      <c r="FQ22" s="21">
        <f t="shared" si="108"/>
        <v>46185.594899999996</v>
      </c>
      <c r="FR22" s="21">
        <f t="shared" si="109"/>
        <v>53.753999999999998</v>
      </c>
      <c r="FS22" s="21">
        <f t="shared" si="110"/>
        <v>12871.395299999998</v>
      </c>
      <c r="FT22" s="21">
        <f t="shared" si="111"/>
        <v>3.1619999999999999</v>
      </c>
      <c r="FU22" s="21">
        <f t="shared" si="112"/>
        <v>757.14089999999999</v>
      </c>
      <c r="FV22" s="21">
        <f t="shared" si="113"/>
        <v>113.83199999999999</v>
      </c>
      <c r="FW22" s="21">
        <f t="shared" si="114"/>
        <v>27257.072399999997</v>
      </c>
      <c r="FX22" s="21">
        <f t="shared" si="115"/>
        <v>34.781999999999996</v>
      </c>
      <c r="FY22" s="21">
        <f t="shared" si="116"/>
        <v>8328.5498999999982</v>
      </c>
      <c r="FZ22" s="21">
        <f t="shared" si="117"/>
        <v>3.1619999999999999</v>
      </c>
      <c r="GA22" s="21">
        <f t="shared" si="118"/>
        <v>757.14089999999999</v>
      </c>
      <c r="GB22" s="23"/>
    </row>
    <row r="23" spans="1:184" ht="15.75" x14ac:dyDescent="0.25">
      <c r="A23" s="13" t="s">
        <v>44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>
        <v>0.113</v>
      </c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6">
        <f t="shared" si="0"/>
        <v>0.113</v>
      </c>
      <c r="BH23" s="25">
        <f t="shared" si="1"/>
        <v>1.6949999999999998</v>
      </c>
      <c r="BI23" s="13" t="s">
        <v>44</v>
      </c>
      <c r="BJ23" s="2">
        <f t="shared" si="2"/>
        <v>1.921</v>
      </c>
      <c r="BK23" s="22">
        <v>150</v>
      </c>
      <c r="BL23" s="21">
        <f t="shared" si="3"/>
        <v>105.655</v>
      </c>
      <c r="BM23" s="21">
        <f t="shared" si="4"/>
        <v>15848.25</v>
      </c>
      <c r="BN23" s="21">
        <f t="shared" si="5"/>
        <v>15.368</v>
      </c>
      <c r="BO23" s="21">
        <f t="shared" si="6"/>
        <v>2305.2000000000003</v>
      </c>
      <c r="BP23" s="21">
        <f t="shared" si="7"/>
        <v>44.183</v>
      </c>
      <c r="BQ23" s="21">
        <f t="shared" si="8"/>
        <v>6627.45</v>
      </c>
      <c r="BR23" s="21">
        <f t="shared" si="9"/>
        <v>20.792000000000002</v>
      </c>
      <c r="BS23" s="21">
        <f t="shared" si="10"/>
        <v>3118.8</v>
      </c>
      <c r="BT23" s="21">
        <f t="shared" si="11"/>
        <v>103.73400000000001</v>
      </c>
      <c r="BU23" s="21">
        <f t="shared" si="12"/>
        <v>15560.100000000002</v>
      </c>
      <c r="BV23" s="21">
        <f t="shared" si="13"/>
        <v>39.776000000000003</v>
      </c>
      <c r="BW23" s="21">
        <f t="shared" si="14"/>
        <v>5966.4000000000005</v>
      </c>
      <c r="BX23" s="21">
        <f t="shared" si="15"/>
        <v>49.945999999999998</v>
      </c>
      <c r="BY23" s="21">
        <f t="shared" si="16"/>
        <v>7491.9</v>
      </c>
      <c r="BZ23" s="21">
        <f t="shared" si="17"/>
        <v>44.183</v>
      </c>
      <c r="CA23" s="21">
        <f t="shared" si="18"/>
        <v>6627.45</v>
      </c>
      <c r="CB23" s="21">
        <f t="shared" si="19"/>
        <v>19.21</v>
      </c>
      <c r="CC23" s="21">
        <f t="shared" si="20"/>
        <v>2881.5</v>
      </c>
      <c r="CD23" s="21">
        <f t="shared" si="21"/>
        <v>40.341000000000001</v>
      </c>
      <c r="CE23" s="21">
        <f t="shared" si="22"/>
        <v>6051.1500000000005</v>
      </c>
      <c r="CF23" s="21">
        <f t="shared" si="23"/>
        <v>57.63</v>
      </c>
      <c r="CG23" s="21">
        <f t="shared" si="24"/>
        <v>8644.5</v>
      </c>
      <c r="CH23" s="21">
        <f t="shared" si="25"/>
        <v>132.54900000000001</v>
      </c>
      <c r="CI23" s="21">
        <f t="shared" si="26"/>
        <v>19882.350000000002</v>
      </c>
      <c r="CJ23" s="21">
        <f t="shared" si="27"/>
        <v>103.73400000000001</v>
      </c>
      <c r="CK23" s="21">
        <f t="shared" si="28"/>
        <v>15560.100000000002</v>
      </c>
      <c r="CL23" s="21">
        <f t="shared" si="29"/>
        <v>128.70699999999999</v>
      </c>
      <c r="CM23" s="21">
        <f t="shared" si="30"/>
        <v>19306.05</v>
      </c>
      <c r="CN23" s="21">
        <f t="shared" si="31"/>
        <v>19.21</v>
      </c>
      <c r="CO23" s="21">
        <f t="shared" si="32"/>
        <v>2881.5</v>
      </c>
      <c r="CP23" s="21">
        <f t="shared" si="33"/>
        <v>9.6050000000000004</v>
      </c>
      <c r="CQ23" s="21">
        <f t="shared" si="34"/>
        <v>1440.75</v>
      </c>
      <c r="CR23" s="21">
        <f t="shared" si="35"/>
        <v>115.26</v>
      </c>
      <c r="CS23" s="21">
        <f t="shared" si="36"/>
        <v>17289</v>
      </c>
      <c r="CT23" s="21">
        <f t="shared" si="37"/>
        <v>28.815000000000001</v>
      </c>
      <c r="CU23" s="21">
        <f t="shared" si="38"/>
        <v>4322.25</v>
      </c>
      <c r="CV23" s="21">
        <f t="shared" si="39"/>
        <v>149.83799999999999</v>
      </c>
      <c r="CW23" s="21">
        <f t="shared" si="40"/>
        <v>22475.7</v>
      </c>
      <c r="CX23" s="13" t="s">
        <v>44</v>
      </c>
      <c r="CY23" s="2">
        <f t="shared" si="41"/>
        <v>1.921</v>
      </c>
      <c r="CZ23" s="22">
        <v>160</v>
      </c>
      <c r="DA23" s="21">
        <f t="shared" si="42"/>
        <v>42.262</v>
      </c>
      <c r="DB23" s="21">
        <f t="shared" si="43"/>
        <v>6761.92</v>
      </c>
      <c r="DC23" s="21">
        <f t="shared" si="44"/>
        <v>13.447000000000001</v>
      </c>
      <c r="DD23" s="21">
        <f t="shared" si="45"/>
        <v>2151.52</v>
      </c>
      <c r="DE23" s="21">
        <f t="shared" si="46"/>
        <v>11.526</v>
      </c>
      <c r="DF23" s="21">
        <f t="shared" si="47"/>
        <v>1844.1599999999999</v>
      </c>
      <c r="DG23" s="21">
        <f t="shared" si="48"/>
        <v>6.3280000000000003</v>
      </c>
      <c r="DH23" s="21">
        <f t="shared" si="49"/>
        <v>1012.48</v>
      </c>
      <c r="DI23" s="21">
        <f t="shared" si="50"/>
        <v>51.867000000000004</v>
      </c>
      <c r="DJ23" s="21">
        <f t="shared" si="51"/>
        <v>8298.7200000000012</v>
      </c>
      <c r="DK23" s="21">
        <f t="shared" si="52"/>
        <v>28.25</v>
      </c>
      <c r="DL23" s="21">
        <f t="shared" si="53"/>
        <v>4520</v>
      </c>
      <c r="DM23" s="21">
        <f t="shared" si="54"/>
        <v>40.341000000000001</v>
      </c>
      <c r="DN23" s="21">
        <f t="shared" si="55"/>
        <v>6454.56</v>
      </c>
      <c r="DO23" s="21">
        <f t="shared" si="56"/>
        <v>19.21</v>
      </c>
      <c r="DP23" s="21">
        <f t="shared" si="57"/>
        <v>3073.6000000000004</v>
      </c>
      <c r="DQ23" s="21">
        <f t="shared" si="58"/>
        <v>21.131</v>
      </c>
      <c r="DR23" s="21">
        <f t="shared" si="59"/>
        <v>3380.96</v>
      </c>
      <c r="DS23" s="21">
        <f t="shared" si="60"/>
        <v>13.447000000000001</v>
      </c>
      <c r="DT23" s="21">
        <f t="shared" si="61"/>
        <v>2151.52</v>
      </c>
      <c r="DU23" s="21">
        <f t="shared" si="62"/>
        <v>13.447000000000001</v>
      </c>
      <c r="DV23" s="21">
        <f t="shared" si="63"/>
        <v>2151.52</v>
      </c>
      <c r="DW23" s="21">
        <f t="shared" si="64"/>
        <v>59.551000000000002</v>
      </c>
      <c r="DX23" s="21">
        <f t="shared" si="65"/>
        <v>9528.16</v>
      </c>
      <c r="DY23" s="21">
        <f t="shared" si="66"/>
        <v>26.894000000000002</v>
      </c>
      <c r="DZ23" s="21">
        <f t="shared" si="67"/>
        <v>4303.04</v>
      </c>
      <c r="EA23" s="21">
        <f t="shared" si="68"/>
        <v>57.63</v>
      </c>
      <c r="EB23" s="21">
        <f t="shared" si="69"/>
        <v>9220.8000000000011</v>
      </c>
      <c r="EC23" s="21">
        <f t="shared" si="70"/>
        <v>13.447000000000001</v>
      </c>
      <c r="ED23" s="21">
        <f t="shared" si="71"/>
        <v>2151.52</v>
      </c>
      <c r="EE23" s="21">
        <f t="shared" si="72"/>
        <v>7.6840000000000002</v>
      </c>
      <c r="EF23" s="21">
        <f t="shared" si="73"/>
        <v>1229.44</v>
      </c>
      <c r="EG23" s="21">
        <f t="shared" si="74"/>
        <v>38.42</v>
      </c>
      <c r="EH23" s="21">
        <f t="shared" si="75"/>
        <v>6147.2000000000007</v>
      </c>
      <c r="EI23" s="21">
        <f t="shared" si="76"/>
        <v>7.6840000000000002</v>
      </c>
      <c r="EJ23" s="21">
        <f t="shared" si="77"/>
        <v>1229.44</v>
      </c>
      <c r="EK23" s="21">
        <f t="shared" si="78"/>
        <v>0</v>
      </c>
      <c r="EL23" s="21">
        <f t="shared" si="79"/>
        <v>0</v>
      </c>
      <c r="EM23" s="13" t="s">
        <v>44</v>
      </c>
      <c r="EN23" s="2">
        <f t="shared" si="80"/>
        <v>1.921</v>
      </c>
      <c r="EO23" s="22">
        <v>160</v>
      </c>
      <c r="EP23" s="21">
        <f t="shared" si="81"/>
        <v>99.891999999999996</v>
      </c>
      <c r="EQ23" s="21">
        <f t="shared" si="82"/>
        <v>15982.72</v>
      </c>
      <c r="ER23" s="21">
        <f t="shared" si="83"/>
        <v>13.447000000000001</v>
      </c>
      <c r="ES23" s="21">
        <f t="shared" si="84"/>
        <v>2151.52</v>
      </c>
      <c r="ET23" s="21">
        <f t="shared" si="85"/>
        <v>51.867000000000004</v>
      </c>
      <c r="EU23" s="21">
        <f t="shared" si="86"/>
        <v>8298.7200000000012</v>
      </c>
      <c r="EV23" s="21">
        <f t="shared" si="87"/>
        <v>8.136000000000001</v>
      </c>
      <c r="EW23" s="21">
        <f t="shared" si="88"/>
        <v>1301.7600000000002</v>
      </c>
      <c r="EX23" s="21">
        <f t="shared" si="89"/>
        <v>76.84</v>
      </c>
      <c r="EY23" s="21">
        <f t="shared" si="90"/>
        <v>12294.400000000001</v>
      </c>
      <c r="EZ23" s="21">
        <f t="shared" si="91"/>
        <v>39.889000000000003</v>
      </c>
      <c r="FA23" s="21">
        <f t="shared" si="92"/>
        <v>6382.2400000000007</v>
      </c>
      <c r="FB23" s="21">
        <f t="shared" si="93"/>
        <v>59.551000000000002</v>
      </c>
      <c r="FC23" s="21">
        <f t="shared" si="94"/>
        <v>9528.16</v>
      </c>
      <c r="FD23" s="21">
        <f t="shared" si="95"/>
        <v>44.183</v>
      </c>
      <c r="FE23" s="21">
        <f t="shared" si="96"/>
        <v>7069.28</v>
      </c>
      <c r="FF23" s="21">
        <f t="shared" si="97"/>
        <v>32.657000000000004</v>
      </c>
      <c r="FG23" s="21">
        <f t="shared" si="98"/>
        <v>5225.1200000000008</v>
      </c>
      <c r="FH23" s="21">
        <f t="shared" si="99"/>
        <v>40.341000000000001</v>
      </c>
      <c r="FI23" s="21">
        <f t="shared" si="100"/>
        <v>6454.56</v>
      </c>
      <c r="FJ23" s="21">
        <f t="shared" si="101"/>
        <v>78.760999999999996</v>
      </c>
      <c r="FK23" s="21">
        <f t="shared" si="102"/>
        <v>12601.759999999998</v>
      </c>
      <c r="FL23" s="21">
        <f t="shared" si="103"/>
        <v>174.81100000000001</v>
      </c>
      <c r="FM23" s="21">
        <f t="shared" si="104"/>
        <v>27969.760000000002</v>
      </c>
      <c r="FN23" s="21">
        <f t="shared" si="105"/>
        <v>109.497</v>
      </c>
      <c r="FO23" s="21">
        <f t="shared" si="106"/>
        <v>17519.52</v>
      </c>
      <c r="FP23" s="21">
        <f t="shared" si="107"/>
        <v>117.181</v>
      </c>
      <c r="FQ23" s="21">
        <f t="shared" si="108"/>
        <v>18748.96</v>
      </c>
      <c r="FR23" s="21">
        <f t="shared" si="109"/>
        <v>32.657000000000004</v>
      </c>
      <c r="FS23" s="21">
        <f t="shared" si="110"/>
        <v>5225.1200000000008</v>
      </c>
      <c r="FT23" s="21">
        <f t="shared" si="111"/>
        <v>1.921</v>
      </c>
      <c r="FU23" s="21">
        <f t="shared" si="112"/>
        <v>307.36</v>
      </c>
      <c r="FV23" s="21">
        <f t="shared" si="113"/>
        <v>69.156000000000006</v>
      </c>
      <c r="FW23" s="21">
        <f t="shared" si="114"/>
        <v>11064.960000000001</v>
      </c>
      <c r="FX23" s="21">
        <f t="shared" si="115"/>
        <v>21.131</v>
      </c>
      <c r="FY23" s="21">
        <f t="shared" si="116"/>
        <v>3380.96</v>
      </c>
      <c r="FZ23" s="21">
        <f t="shared" si="117"/>
        <v>1.921</v>
      </c>
      <c r="GA23" s="21">
        <f t="shared" si="118"/>
        <v>307.36</v>
      </c>
      <c r="GB23" s="23"/>
    </row>
    <row r="24" spans="1:184" ht="15.75" x14ac:dyDescent="0.25">
      <c r="A24" s="11" t="s">
        <v>95</v>
      </c>
      <c r="B24" s="12"/>
      <c r="C24" s="12"/>
      <c r="D24" s="12">
        <v>0.03</v>
      </c>
      <c r="E24" s="12"/>
      <c r="F24" s="12"/>
      <c r="G24" s="12"/>
      <c r="H24" s="12"/>
      <c r="I24" s="12">
        <v>0.03</v>
      </c>
      <c r="J24" s="12"/>
      <c r="K24" s="12"/>
      <c r="L24" s="12"/>
      <c r="M24" s="12"/>
      <c r="N24" s="12"/>
      <c r="O24" s="12">
        <v>0.03</v>
      </c>
      <c r="P24" s="12"/>
      <c r="Q24" s="12"/>
      <c r="R24" s="12"/>
      <c r="S24" s="12"/>
      <c r="T24" s="12">
        <v>0.03</v>
      </c>
      <c r="U24" s="12"/>
      <c r="V24" s="12"/>
      <c r="W24" s="12"/>
      <c r="X24" s="12"/>
      <c r="Y24" s="12"/>
      <c r="Z24" s="12">
        <v>0.03</v>
      </c>
      <c r="AA24" s="12"/>
      <c r="AB24" s="12"/>
      <c r="AC24" s="12"/>
      <c r="AD24" s="12"/>
      <c r="AE24" s="12"/>
      <c r="AF24" s="12">
        <v>0.03</v>
      </c>
      <c r="AG24" s="12"/>
      <c r="AH24" s="12"/>
      <c r="AI24" s="12"/>
      <c r="AJ24" s="12"/>
      <c r="AK24" s="12"/>
      <c r="AL24" s="12">
        <v>0.03</v>
      </c>
      <c r="AM24" s="12"/>
      <c r="AN24" s="12"/>
      <c r="AO24" s="12"/>
      <c r="AP24" s="12"/>
      <c r="AQ24" s="12"/>
      <c r="AR24" s="12"/>
      <c r="AS24" s="12">
        <v>0.03</v>
      </c>
      <c r="AT24" s="12"/>
      <c r="AU24" s="12"/>
      <c r="AV24" s="12"/>
      <c r="AW24" s="12"/>
      <c r="AX24" s="12">
        <v>0.03</v>
      </c>
      <c r="AY24" s="12"/>
      <c r="AZ24" s="12"/>
      <c r="BA24" s="12"/>
      <c r="BB24" s="12"/>
      <c r="BC24" s="12"/>
      <c r="BD24" s="12"/>
      <c r="BE24" s="12"/>
      <c r="BF24" s="12"/>
      <c r="BG24" s="16">
        <f t="shared" si="0"/>
        <v>0.27</v>
      </c>
      <c r="BH24" s="25">
        <f t="shared" si="1"/>
        <v>0.80244000000000004</v>
      </c>
      <c r="BI24" s="11" t="s">
        <v>95</v>
      </c>
      <c r="BJ24" s="2">
        <f t="shared" si="2"/>
        <v>4.59</v>
      </c>
      <c r="BK24" s="22">
        <v>29.72</v>
      </c>
      <c r="BL24" s="21">
        <f t="shared" si="3"/>
        <v>252.45</v>
      </c>
      <c r="BM24" s="21">
        <f t="shared" si="4"/>
        <v>7502.8139999999994</v>
      </c>
      <c r="BN24" s="21">
        <f t="shared" si="5"/>
        <v>36.72</v>
      </c>
      <c r="BO24" s="21">
        <f t="shared" si="6"/>
        <v>1091.3183999999999</v>
      </c>
      <c r="BP24" s="21">
        <f t="shared" si="7"/>
        <v>105.57</v>
      </c>
      <c r="BQ24" s="21">
        <f t="shared" si="8"/>
        <v>3137.5403999999999</v>
      </c>
      <c r="BR24" s="21">
        <f t="shared" si="9"/>
        <v>49.680000000000007</v>
      </c>
      <c r="BS24" s="21">
        <f t="shared" si="10"/>
        <v>1476.4896000000001</v>
      </c>
      <c r="BT24" s="21">
        <f t="shared" si="11"/>
        <v>247.85999999999999</v>
      </c>
      <c r="BU24" s="21">
        <f t="shared" si="12"/>
        <v>7366.3991999999989</v>
      </c>
      <c r="BV24" s="21">
        <f t="shared" si="13"/>
        <v>95.04</v>
      </c>
      <c r="BW24" s="21">
        <f t="shared" si="14"/>
        <v>2824.5888</v>
      </c>
      <c r="BX24" s="21">
        <f t="shared" si="15"/>
        <v>119.34</v>
      </c>
      <c r="BY24" s="21">
        <f t="shared" si="16"/>
        <v>3546.7847999999999</v>
      </c>
      <c r="BZ24" s="21">
        <f t="shared" si="17"/>
        <v>105.57</v>
      </c>
      <c r="CA24" s="21">
        <f t="shared" si="18"/>
        <v>3137.5403999999999</v>
      </c>
      <c r="CB24" s="21">
        <f t="shared" si="19"/>
        <v>45.9</v>
      </c>
      <c r="CC24" s="21">
        <f t="shared" si="20"/>
        <v>1364.1479999999999</v>
      </c>
      <c r="CD24" s="21">
        <f t="shared" si="21"/>
        <v>96.39</v>
      </c>
      <c r="CE24" s="21">
        <f t="shared" si="22"/>
        <v>2864.7107999999998</v>
      </c>
      <c r="CF24" s="21">
        <f t="shared" si="23"/>
        <v>137.69999999999999</v>
      </c>
      <c r="CG24" s="21">
        <f t="shared" si="24"/>
        <v>4092.4439999999995</v>
      </c>
      <c r="CH24" s="21">
        <f t="shared" si="25"/>
        <v>316.70999999999998</v>
      </c>
      <c r="CI24" s="21">
        <f t="shared" si="26"/>
        <v>9412.6211999999996</v>
      </c>
      <c r="CJ24" s="21">
        <f t="shared" si="27"/>
        <v>247.85999999999999</v>
      </c>
      <c r="CK24" s="21">
        <f t="shared" si="28"/>
        <v>7366.3991999999989</v>
      </c>
      <c r="CL24" s="21">
        <f t="shared" si="29"/>
        <v>307.52999999999997</v>
      </c>
      <c r="CM24" s="21">
        <f t="shared" si="30"/>
        <v>9139.7915999999987</v>
      </c>
      <c r="CN24" s="21">
        <f t="shared" si="31"/>
        <v>45.9</v>
      </c>
      <c r="CO24" s="21">
        <f t="shared" si="32"/>
        <v>1364.1479999999999</v>
      </c>
      <c r="CP24" s="21">
        <f t="shared" si="33"/>
        <v>22.95</v>
      </c>
      <c r="CQ24" s="21">
        <f t="shared" si="34"/>
        <v>682.07399999999996</v>
      </c>
      <c r="CR24" s="21">
        <f t="shared" si="35"/>
        <v>275.39999999999998</v>
      </c>
      <c r="CS24" s="21">
        <f t="shared" si="36"/>
        <v>8184.887999999999</v>
      </c>
      <c r="CT24" s="21">
        <f t="shared" si="37"/>
        <v>68.849999999999994</v>
      </c>
      <c r="CU24" s="21">
        <f t="shared" si="38"/>
        <v>2046.2219999999998</v>
      </c>
      <c r="CV24" s="21">
        <f t="shared" si="39"/>
        <v>358.02</v>
      </c>
      <c r="CW24" s="21">
        <f t="shared" si="40"/>
        <v>10640.354399999998</v>
      </c>
      <c r="CX24" s="11" t="s">
        <v>50</v>
      </c>
      <c r="CY24" s="2">
        <f t="shared" si="41"/>
        <v>4.59</v>
      </c>
      <c r="CZ24" s="22">
        <v>45.54</v>
      </c>
      <c r="DA24" s="21">
        <f t="shared" si="42"/>
        <v>100.97999999999999</v>
      </c>
      <c r="DB24" s="21">
        <f t="shared" si="43"/>
        <v>4598.6291999999994</v>
      </c>
      <c r="DC24" s="21">
        <f t="shared" si="44"/>
        <v>32.129999999999995</v>
      </c>
      <c r="DD24" s="21">
        <f t="shared" si="45"/>
        <v>1463.2001999999998</v>
      </c>
      <c r="DE24" s="21">
        <f t="shared" si="46"/>
        <v>27.54</v>
      </c>
      <c r="DF24" s="21">
        <f t="shared" si="47"/>
        <v>1254.1715999999999</v>
      </c>
      <c r="DG24" s="21">
        <f t="shared" si="48"/>
        <v>15.120000000000001</v>
      </c>
      <c r="DH24" s="21">
        <f t="shared" si="49"/>
        <v>688.56479999999999</v>
      </c>
      <c r="DI24" s="21">
        <f t="shared" si="50"/>
        <v>123.92999999999999</v>
      </c>
      <c r="DJ24" s="21">
        <f t="shared" si="51"/>
        <v>5643.7721999999994</v>
      </c>
      <c r="DK24" s="21">
        <f t="shared" si="52"/>
        <v>67.5</v>
      </c>
      <c r="DL24" s="21">
        <f t="shared" si="53"/>
        <v>3073.95</v>
      </c>
      <c r="DM24" s="21">
        <f t="shared" si="54"/>
        <v>96.39</v>
      </c>
      <c r="DN24" s="21">
        <f t="shared" si="55"/>
        <v>4389.6005999999998</v>
      </c>
      <c r="DO24" s="21">
        <f t="shared" si="56"/>
        <v>45.9</v>
      </c>
      <c r="DP24" s="21">
        <f t="shared" si="57"/>
        <v>2090.2860000000001</v>
      </c>
      <c r="DQ24" s="21">
        <f t="shared" si="58"/>
        <v>50.489999999999995</v>
      </c>
      <c r="DR24" s="21">
        <f t="shared" si="59"/>
        <v>2299.3145999999997</v>
      </c>
      <c r="DS24" s="21">
        <f t="shared" si="60"/>
        <v>32.129999999999995</v>
      </c>
      <c r="DT24" s="21">
        <f t="shared" si="61"/>
        <v>1463.2001999999998</v>
      </c>
      <c r="DU24" s="21">
        <f t="shared" si="62"/>
        <v>32.129999999999995</v>
      </c>
      <c r="DV24" s="21">
        <f t="shared" si="63"/>
        <v>1463.2001999999998</v>
      </c>
      <c r="DW24" s="21">
        <f t="shared" si="64"/>
        <v>142.29</v>
      </c>
      <c r="DX24" s="21">
        <f t="shared" si="65"/>
        <v>6479.8865999999998</v>
      </c>
      <c r="DY24" s="21">
        <f t="shared" si="66"/>
        <v>64.259999999999991</v>
      </c>
      <c r="DZ24" s="21">
        <f t="shared" si="67"/>
        <v>2926.4003999999995</v>
      </c>
      <c r="EA24" s="21">
        <f t="shared" si="68"/>
        <v>137.69999999999999</v>
      </c>
      <c r="EB24" s="21">
        <f t="shared" si="69"/>
        <v>6270.8579999999993</v>
      </c>
      <c r="EC24" s="21">
        <f t="shared" si="70"/>
        <v>32.129999999999995</v>
      </c>
      <c r="ED24" s="21">
        <f t="shared" si="71"/>
        <v>1463.2001999999998</v>
      </c>
      <c r="EE24" s="21">
        <f t="shared" si="72"/>
        <v>18.36</v>
      </c>
      <c r="EF24" s="21">
        <f t="shared" si="73"/>
        <v>836.11439999999993</v>
      </c>
      <c r="EG24" s="21">
        <f t="shared" si="74"/>
        <v>91.8</v>
      </c>
      <c r="EH24" s="21">
        <f t="shared" si="75"/>
        <v>4180.5720000000001</v>
      </c>
      <c r="EI24" s="21">
        <f t="shared" si="76"/>
        <v>18.36</v>
      </c>
      <c r="EJ24" s="21">
        <f t="shared" si="77"/>
        <v>836.11439999999993</v>
      </c>
      <c r="EK24" s="21">
        <f t="shared" si="78"/>
        <v>0</v>
      </c>
      <c r="EL24" s="21">
        <f t="shared" si="79"/>
        <v>0</v>
      </c>
      <c r="EM24" s="11" t="s">
        <v>50</v>
      </c>
      <c r="EN24" s="2">
        <f t="shared" si="80"/>
        <v>4.59</v>
      </c>
      <c r="EO24" s="22">
        <v>45.54</v>
      </c>
      <c r="EP24" s="21">
        <f t="shared" si="81"/>
        <v>238.68</v>
      </c>
      <c r="EQ24" s="21">
        <f t="shared" si="82"/>
        <v>10869.4872</v>
      </c>
      <c r="ER24" s="21">
        <f t="shared" si="83"/>
        <v>32.129999999999995</v>
      </c>
      <c r="ES24" s="21">
        <f t="shared" si="84"/>
        <v>1463.2001999999998</v>
      </c>
      <c r="ET24" s="21">
        <f t="shared" si="85"/>
        <v>123.92999999999999</v>
      </c>
      <c r="EU24" s="21">
        <f t="shared" si="86"/>
        <v>5643.7721999999994</v>
      </c>
      <c r="EV24" s="21">
        <f t="shared" si="87"/>
        <v>19.440000000000001</v>
      </c>
      <c r="EW24" s="21">
        <f t="shared" si="88"/>
        <v>885.29759999999999</v>
      </c>
      <c r="EX24" s="21">
        <f t="shared" si="89"/>
        <v>183.6</v>
      </c>
      <c r="EY24" s="21">
        <f t="shared" si="90"/>
        <v>8361.1440000000002</v>
      </c>
      <c r="EZ24" s="21">
        <f t="shared" si="91"/>
        <v>95.31</v>
      </c>
      <c r="FA24" s="21">
        <f t="shared" si="92"/>
        <v>4340.4174000000003</v>
      </c>
      <c r="FB24" s="21">
        <f t="shared" si="93"/>
        <v>142.29</v>
      </c>
      <c r="FC24" s="21">
        <f t="shared" si="94"/>
        <v>6479.8865999999998</v>
      </c>
      <c r="FD24" s="21">
        <f t="shared" si="95"/>
        <v>105.57</v>
      </c>
      <c r="FE24" s="21">
        <f t="shared" si="96"/>
        <v>4807.6578</v>
      </c>
      <c r="FF24" s="21">
        <f t="shared" si="97"/>
        <v>78.03</v>
      </c>
      <c r="FG24" s="21">
        <f t="shared" si="98"/>
        <v>3553.4861999999998</v>
      </c>
      <c r="FH24" s="21">
        <f t="shared" si="99"/>
        <v>96.39</v>
      </c>
      <c r="FI24" s="21">
        <f t="shared" si="100"/>
        <v>4389.6005999999998</v>
      </c>
      <c r="FJ24" s="21">
        <f t="shared" si="101"/>
        <v>188.19</v>
      </c>
      <c r="FK24" s="21">
        <f t="shared" si="102"/>
        <v>8570.1725999999999</v>
      </c>
      <c r="FL24" s="21">
        <f t="shared" si="103"/>
        <v>417.69</v>
      </c>
      <c r="FM24" s="21">
        <f t="shared" si="104"/>
        <v>19021.602599999998</v>
      </c>
      <c r="FN24" s="21">
        <f t="shared" si="105"/>
        <v>261.63</v>
      </c>
      <c r="FO24" s="21">
        <f t="shared" si="106"/>
        <v>11914.6302</v>
      </c>
      <c r="FP24" s="21">
        <f t="shared" si="107"/>
        <v>279.99</v>
      </c>
      <c r="FQ24" s="21">
        <f t="shared" si="108"/>
        <v>12750.7446</v>
      </c>
      <c r="FR24" s="21">
        <f t="shared" si="109"/>
        <v>78.03</v>
      </c>
      <c r="FS24" s="21">
        <f t="shared" si="110"/>
        <v>3553.4861999999998</v>
      </c>
      <c r="FT24" s="21">
        <f t="shared" si="111"/>
        <v>4.59</v>
      </c>
      <c r="FU24" s="21">
        <f t="shared" si="112"/>
        <v>209.02859999999998</v>
      </c>
      <c r="FV24" s="21">
        <f t="shared" si="113"/>
        <v>165.24</v>
      </c>
      <c r="FW24" s="21">
        <f t="shared" si="114"/>
        <v>7525.0295999999998</v>
      </c>
      <c r="FX24" s="21">
        <f t="shared" si="115"/>
        <v>50.489999999999995</v>
      </c>
      <c r="FY24" s="21">
        <f t="shared" si="116"/>
        <v>2299.3145999999997</v>
      </c>
      <c r="FZ24" s="21">
        <f t="shared" si="117"/>
        <v>4.59</v>
      </c>
      <c r="GA24" s="21">
        <f t="shared" si="118"/>
        <v>209.02859999999998</v>
      </c>
      <c r="GB24" s="23"/>
    </row>
    <row r="25" spans="1:184" ht="15.75" x14ac:dyDescent="0.25">
      <c r="A25" s="11" t="s">
        <v>38</v>
      </c>
      <c r="B25" s="12"/>
      <c r="C25" s="12">
        <v>1E-3</v>
      </c>
      <c r="D25" s="12"/>
      <c r="E25" s="12"/>
      <c r="F25" s="12"/>
      <c r="G25" s="12"/>
      <c r="H25" s="12">
        <v>1E-3</v>
      </c>
      <c r="I25" s="12"/>
      <c r="J25" s="12"/>
      <c r="K25" s="12"/>
      <c r="L25" s="12"/>
      <c r="M25" s="12">
        <v>1E-3</v>
      </c>
      <c r="N25" s="12"/>
      <c r="O25" s="12"/>
      <c r="P25" s="12"/>
      <c r="Q25" s="12"/>
      <c r="R25" s="12"/>
      <c r="S25" s="12">
        <v>1E-3</v>
      </c>
      <c r="T25" s="12"/>
      <c r="U25" s="12"/>
      <c r="V25" s="12"/>
      <c r="W25" s="12"/>
      <c r="X25" s="12">
        <v>1E-3</v>
      </c>
      <c r="Y25" s="12"/>
      <c r="Z25" s="12"/>
      <c r="AA25" s="12"/>
      <c r="AB25" s="12"/>
      <c r="AC25" s="12"/>
      <c r="AD25" s="12">
        <v>1E-3</v>
      </c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>
        <v>1E-3</v>
      </c>
      <c r="AR25" s="12"/>
      <c r="AS25" s="12"/>
      <c r="AT25" s="12"/>
      <c r="AU25" s="12"/>
      <c r="AV25" s="12">
        <v>1E-3</v>
      </c>
      <c r="AW25" s="12"/>
      <c r="AX25" s="12"/>
      <c r="AY25" s="12"/>
      <c r="AZ25" s="12"/>
      <c r="BA25" s="12"/>
      <c r="BB25" s="12"/>
      <c r="BC25" s="12">
        <v>1E-3</v>
      </c>
      <c r="BD25" s="12"/>
      <c r="BE25" s="12"/>
      <c r="BF25" s="12"/>
      <c r="BG25" s="16">
        <f t="shared" si="0"/>
        <v>9.0000000000000011E-3</v>
      </c>
      <c r="BH25" s="25">
        <f t="shared" si="1"/>
        <v>0.36000000000000004</v>
      </c>
      <c r="BI25" s="11" t="s">
        <v>38</v>
      </c>
      <c r="BJ25" s="2">
        <f t="shared" si="2"/>
        <v>0.15300000000000002</v>
      </c>
      <c r="BK25" s="22">
        <v>400</v>
      </c>
      <c r="BL25" s="21">
        <f t="shared" si="3"/>
        <v>8.4150000000000009</v>
      </c>
      <c r="BM25" s="21">
        <f t="shared" si="4"/>
        <v>3366.0000000000005</v>
      </c>
      <c r="BN25" s="21">
        <f t="shared" si="5"/>
        <v>1.2240000000000002</v>
      </c>
      <c r="BO25" s="21">
        <f t="shared" si="6"/>
        <v>489.60000000000008</v>
      </c>
      <c r="BP25" s="21">
        <f t="shared" si="7"/>
        <v>3.5190000000000006</v>
      </c>
      <c r="BQ25" s="21">
        <f t="shared" si="8"/>
        <v>1407.6000000000001</v>
      </c>
      <c r="BR25" s="21">
        <f t="shared" si="9"/>
        <v>1.6560000000000001</v>
      </c>
      <c r="BS25" s="21">
        <f t="shared" si="10"/>
        <v>662.40000000000009</v>
      </c>
      <c r="BT25" s="21">
        <f t="shared" si="11"/>
        <v>8.2620000000000005</v>
      </c>
      <c r="BU25" s="21">
        <f t="shared" si="12"/>
        <v>3304.8</v>
      </c>
      <c r="BV25" s="21">
        <f t="shared" si="13"/>
        <v>3.1680000000000006</v>
      </c>
      <c r="BW25" s="21">
        <f t="shared" si="14"/>
        <v>1267.2000000000003</v>
      </c>
      <c r="BX25" s="21">
        <f t="shared" si="15"/>
        <v>3.9780000000000006</v>
      </c>
      <c r="BY25" s="21">
        <f t="shared" si="16"/>
        <v>1591.2000000000003</v>
      </c>
      <c r="BZ25" s="21">
        <f t="shared" si="17"/>
        <v>3.5190000000000006</v>
      </c>
      <c r="CA25" s="21">
        <f t="shared" si="18"/>
        <v>1407.6000000000001</v>
      </c>
      <c r="CB25" s="21">
        <f t="shared" si="19"/>
        <v>1.5300000000000002</v>
      </c>
      <c r="CC25" s="21">
        <f t="shared" si="20"/>
        <v>612.00000000000011</v>
      </c>
      <c r="CD25" s="21">
        <f t="shared" si="21"/>
        <v>3.2130000000000005</v>
      </c>
      <c r="CE25" s="21">
        <f t="shared" si="22"/>
        <v>1285.2000000000003</v>
      </c>
      <c r="CF25" s="21">
        <f t="shared" si="23"/>
        <v>4.5900000000000007</v>
      </c>
      <c r="CG25" s="21">
        <f t="shared" si="24"/>
        <v>1836.0000000000002</v>
      </c>
      <c r="CH25" s="21">
        <f t="shared" si="25"/>
        <v>10.557000000000002</v>
      </c>
      <c r="CI25" s="21">
        <f t="shared" si="26"/>
        <v>4222.8000000000011</v>
      </c>
      <c r="CJ25" s="21">
        <f t="shared" si="27"/>
        <v>8.2620000000000005</v>
      </c>
      <c r="CK25" s="21">
        <f t="shared" si="28"/>
        <v>3304.8</v>
      </c>
      <c r="CL25" s="21">
        <f t="shared" si="29"/>
        <v>10.251000000000001</v>
      </c>
      <c r="CM25" s="21">
        <f t="shared" si="30"/>
        <v>4100.4000000000005</v>
      </c>
      <c r="CN25" s="21">
        <f t="shared" si="31"/>
        <v>1.5300000000000002</v>
      </c>
      <c r="CO25" s="21">
        <f t="shared" si="32"/>
        <v>612.00000000000011</v>
      </c>
      <c r="CP25" s="21">
        <f t="shared" si="33"/>
        <v>0.76500000000000012</v>
      </c>
      <c r="CQ25" s="21">
        <f t="shared" si="34"/>
        <v>306.00000000000006</v>
      </c>
      <c r="CR25" s="21">
        <f t="shared" si="35"/>
        <v>9.1800000000000015</v>
      </c>
      <c r="CS25" s="21">
        <f t="shared" si="36"/>
        <v>3672.0000000000005</v>
      </c>
      <c r="CT25" s="21">
        <f t="shared" si="37"/>
        <v>2.2950000000000004</v>
      </c>
      <c r="CU25" s="21">
        <f t="shared" si="38"/>
        <v>918.00000000000011</v>
      </c>
      <c r="CV25" s="21">
        <f t="shared" si="39"/>
        <v>11.934000000000001</v>
      </c>
      <c r="CW25" s="21">
        <f t="shared" si="40"/>
        <v>4773.6000000000004</v>
      </c>
      <c r="CX25" s="11" t="s">
        <v>38</v>
      </c>
      <c r="CY25" s="2">
        <f t="shared" si="41"/>
        <v>0.15300000000000002</v>
      </c>
      <c r="CZ25" s="22">
        <v>400</v>
      </c>
      <c r="DA25" s="21">
        <f t="shared" si="42"/>
        <v>3.3660000000000005</v>
      </c>
      <c r="DB25" s="21">
        <f t="shared" si="43"/>
        <v>1346.4000000000003</v>
      </c>
      <c r="DC25" s="21">
        <f t="shared" si="44"/>
        <v>1.0710000000000002</v>
      </c>
      <c r="DD25" s="21">
        <f t="shared" si="45"/>
        <v>428.40000000000009</v>
      </c>
      <c r="DE25" s="21">
        <f t="shared" si="46"/>
        <v>0.91800000000000015</v>
      </c>
      <c r="DF25" s="21">
        <f t="shared" si="47"/>
        <v>367.20000000000005</v>
      </c>
      <c r="DG25" s="21">
        <f t="shared" si="48"/>
        <v>0.504</v>
      </c>
      <c r="DH25" s="21">
        <f t="shared" si="49"/>
        <v>201.6</v>
      </c>
      <c r="DI25" s="21">
        <f t="shared" si="50"/>
        <v>4.1310000000000002</v>
      </c>
      <c r="DJ25" s="21">
        <f t="shared" si="51"/>
        <v>1652.4</v>
      </c>
      <c r="DK25" s="21">
        <f t="shared" si="52"/>
        <v>2.25</v>
      </c>
      <c r="DL25" s="21">
        <f t="shared" si="53"/>
        <v>900</v>
      </c>
      <c r="DM25" s="21">
        <f t="shared" si="54"/>
        <v>3.2130000000000005</v>
      </c>
      <c r="DN25" s="21">
        <f t="shared" si="55"/>
        <v>1285.2000000000003</v>
      </c>
      <c r="DO25" s="21">
        <f t="shared" si="56"/>
        <v>1.5300000000000002</v>
      </c>
      <c r="DP25" s="21">
        <f t="shared" si="57"/>
        <v>612.00000000000011</v>
      </c>
      <c r="DQ25" s="21">
        <f t="shared" si="58"/>
        <v>1.6830000000000003</v>
      </c>
      <c r="DR25" s="21">
        <f t="shared" si="59"/>
        <v>673.20000000000016</v>
      </c>
      <c r="DS25" s="21">
        <f t="shared" si="60"/>
        <v>1.0710000000000002</v>
      </c>
      <c r="DT25" s="21">
        <f t="shared" si="61"/>
        <v>428.40000000000009</v>
      </c>
      <c r="DU25" s="21">
        <f t="shared" si="62"/>
        <v>1.0710000000000002</v>
      </c>
      <c r="DV25" s="21">
        <f t="shared" si="63"/>
        <v>428.40000000000009</v>
      </c>
      <c r="DW25" s="21">
        <f t="shared" si="64"/>
        <v>4.7430000000000003</v>
      </c>
      <c r="DX25" s="21">
        <f t="shared" si="65"/>
        <v>1897.2</v>
      </c>
      <c r="DY25" s="21">
        <f t="shared" si="66"/>
        <v>2.1420000000000003</v>
      </c>
      <c r="DZ25" s="21">
        <f t="shared" si="67"/>
        <v>856.80000000000018</v>
      </c>
      <c r="EA25" s="21">
        <f t="shared" si="68"/>
        <v>4.5900000000000007</v>
      </c>
      <c r="EB25" s="21">
        <f t="shared" si="69"/>
        <v>1836.0000000000002</v>
      </c>
      <c r="EC25" s="21">
        <f t="shared" si="70"/>
        <v>1.0710000000000002</v>
      </c>
      <c r="ED25" s="21">
        <f t="shared" si="71"/>
        <v>428.40000000000009</v>
      </c>
      <c r="EE25" s="21">
        <f t="shared" si="72"/>
        <v>0.6120000000000001</v>
      </c>
      <c r="EF25" s="21">
        <f t="shared" si="73"/>
        <v>244.80000000000004</v>
      </c>
      <c r="EG25" s="21">
        <f t="shared" si="74"/>
        <v>3.0600000000000005</v>
      </c>
      <c r="EH25" s="21">
        <f t="shared" si="75"/>
        <v>1224.0000000000002</v>
      </c>
      <c r="EI25" s="21">
        <f t="shared" si="76"/>
        <v>0.6120000000000001</v>
      </c>
      <c r="EJ25" s="21">
        <f t="shared" si="77"/>
        <v>244.80000000000004</v>
      </c>
      <c r="EK25" s="21">
        <f t="shared" si="78"/>
        <v>0</v>
      </c>
      <c r="EL25" s="21">
        <f t="shared" si="79"/>
        <v>0</v>
      </c>
      <c r="EM25" s="11" t="s">
        <v>38</v>
      </c>
      <c r="EN25" s="2">
        <f t="shared" si="80"/>
        <v>0.15300000000000002</v>
      </c>
      <c r="EO25" s="22">
        <v>400</v>
      </c>
      <c r="EP25" s="21">
        <f t="shared" si="81"/>
        <v>7.9560000000000013</v>
      </c>
      <c r="EQ25" s="21">
        <f t="shared" si="82"/>
        <v>3182.4000000000005</v>
      </c>
      <c r="ER25" s="21">
        <f t="shared" si="83"/>
        <v>1.0710000000000002</v>
      </c>
      <c r="ES25" s="21">
        <f t="shared" si="84"/>
        <v>428.40000000000009</v>
      </c>
      <c r="ET25" s="21">
        <f t="shared" si="85"/>
        <v>4.1310000000000002</v>
      </c>
      <c r="EU25" s="21">
        <f t="shared" si="86"/>
        <v>1652.4</v>
      </c>
      <c r="EV25" s="21">
        <f t="shared" si="87"/>
        <v>0.64800000000000013</v>
      </c>
      <c r="EW25" s="21">
        <f t="shared" si="88"/>
        <v>259.20000000000005</v>
      </c>
      <c r="EX25" s="21">
        <f t="shared" si="89"/>
        <v>6.120000000000001</v>
      </c>
      <c r="EY25" s="21">
        <f t="shared" si="90"/>
        <v>2448.0000000000005</v>
      </c>
      <c r="EZ25" s="21">
        <f t="shared" si="91"/>
        <v>3.1770000000000005</v>
      </c>
      <c r="FA25" s="21">
        <f t="shared" si="92"/>
        <v>1270.8000000000002</v>
      </c>
      <c r="FB25" s="21">
        <f t="shared" si="93"/>
        <v>4.7430000000000003</v>
      </c>
      <c r="FC25" s="21">
        <f t="shared" si="94"/>
        <v>1897.2</v>
      </c>
      <c r="FD25" s="21">
        <f t="shared" si="95"/>
        <v>3.5190000000000006</v>
      </c>
      <c r="FE25" s="21">
        <f t="shared" si="96"/>
        <v>1407.6000000000001</v>
      </c>
      <c r="FF25" s="21">
        <f t="shared" si="97"/>
        <v>2.6010000000000004</v>
      </c>
      <c r="FG25" s="21">
        <f t="shared" si="98"/>
        <v>1040.4000000000001</v>
      </c>
      <c r="FH25" s="21">
        <f t="shared" si="99"/>
        <v>3.2130000000000005</v>
      </c>
      <c r="FI25" s="21">
        <f t="shared" si="100"/>
        <v>1285.2000000000003</v>
      </c>
      <c r="FJ25" s="21">
        <f t="shared" si="101"/>
        <v>6.2730000000000015</v>
      </c>
      <c r="FK25" s="21">
        <f t="shared" si="102"/>
        <v>2509.2000000000007</v>
      </c>
      <c r="FL25" s="21">
        <f t="shared" si="103"/>
        <v>13.923000000000002</v>
      </c>
      <c r="FM25" s="21">
        <f t="shared" si="104"/>
        <v>5569.2000000000007</v>
      </c>
      <c r="FN25" s="21">
        <f t="shared" si="105"/>
        <v>8.7210000000000019</v>
      </c>
      <c r="FO25" s="21">
        <f t="shared" si="106"/>
        <v>3488.4000000000005</v>
      </c>
      <c r="FP25" s="21">
        <f t="shared" si="107"/>
        <v>9.333000000000002</v>
      </c>
      <c r="FQ25" s="21">
        <f t="shared" si="108"/>
        <v>3733.2000000000007</v>
      </c>
      <c r="FR25" s="21">
        <f t="shared" si="109"/>
        <v>2.6010000000000004</v>
      </c>
      <c r="FS25" s="21">
        <f t="shared" si="110"/>
        <v>1040.4000000000001</v>
      </c>
      <c r="FT25" s="21">
        <f t="shared" si="111"/>
        <v>0.15300000000000002</v>
      </c>
      <c r="FU25" s="21">
        <f t="shared" si="112"/>
        <v>61.20000000000001</v>
      </c>
      <c r="FV25" s="21">
        <f t="shared" si="113"/>
        <v>5.5080000000000009</v>
      </c>
      <c r="FW25" s="21">
        <f t="shared" si="114"/>
        <v>2203.2000000000003</v>
      </c>
      <c r="FX25" s="21">
        <f t="shared" si="115"/>
        <v>1.6830000000000003</v>
      </c>
      <c r="FY25" s="21">
        <f t="shared" si="116"/>
        <v>673.20000000000016</v>
      </c>
      <c r="FZ25" s="21">
        <f t="shared" si="117"/>
        <v>0.15300000000000002</v>
      </c>
      <c r="GA25" s="21">
        <f t="shared" si="118"/>
        <v>61.20000000000001</v>
      </c>
      <c r="GB25" s="23"/>
    </row>
    <row r="26" spans="1:184" ht="15.75" x14ac:dyDescent="0.25">
      <c r="A26" s="11" t="s">
        <v>41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>
        <v>3.25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>
        <v>3.25</v>
      </c>
      <c r="AV26" s="12"/>
      <c r="AW26" s="12"/>
      <c r="AX26" s="12"/>
      <c r="AY26" s="12"/>
      <c r="AZ26" s="12"/>
      <c r="BA26" s="12">
        <v>5.7999999999999996E-3</v>
      </c>
      <c r="BB26" s="12"/>
      <c r="BC26" s="12"/>
      <c r="BD26" s="12"/>
      <c r="BE26" s="12"/>
      <c r="BF26" s="12"/>
      <c r="BG26" s="16">
        <f t="shared" si="0"/>
        <v>6.5057999999999998</v>
      </c>
      <c r="BH26" s="25">
        <f t="shared" si="1"/>
        <v>4.5540599999999998</v>
      </c>
      <c r="BI26" s="11" t="s">
        <v>93</v>
      </c>
      <c r="BJ26" s="2">
        <f t="shared" si="2"/>
        <v>110.59859999999999</v>
      </c>
      <c r="BK26" s="22">
        <v>7</v>
      </c>
      <c r="BL26" s="21">
        <f t="shared" si="3"/>
        <v>6082.9229999999998</v>
      </c>
      <c r="BM26" s="21">
        <f t="shared" si="4"/>
        <v>42580.460999999996</v>
      </c>
      <c r="BN26" s="21">
        <f t="shared" si="5"/>
        <v>884.78879999999992</v>
      </c>
      <c r="BO26" s="21">
        <f t="shared" si="6"/>
        <v>6193.5215999999991</v>
      </c>
      <c r="BP26" s="21">
        <f t="shared" si="7"/>
        <v>2543.7677999999996</v>
      </c>
      <c r="BQ26" s="21">
        <f t="shared" si="8"/>
        <v>17806.374599999996</v>
      </c>
      <c r="BR26" s="21">
        <f t="shared" si="9"/>
        <v>1197.0672</v>
      </c>
      <c r="BS26" s="21">
        <f t="shared" si="10"/>
        <v>8379.4704000000002</v>
      </c>
      <c r="BT26" s="21">
        <f t="shared" si="11"/>
        <v>5972.3243999999995</v>
      </c>
      <c r="BU26" s="21">
        <f t="shared" si="12"/>
        <v>41806.270799999998</v>
      </c>
      <c r="BV26" s="21">
        <f t="shared" si="13"/>
        <v>2290.0416</v>
      </c>
      <c r="BW26" s="21">
        <f t="shared" si="14"/>
        <v>16030.2912</v>
      </c>
      <c r="BX26" s="21">
        <f t="shared" si="15"/>
        <v>2875.5636</v>
      </c>
      <c r="BY26" s="21">
        <f t="shared" si="16"/>
        <v>20128.945199999998</v>
      </c>
      <c r="BZ26" s="21">
        <f t="shared" si="17"/>
        <v>2543.7677999999996</v>
      </c>
      <c r="CA26" s="21">
        <f t="shared" si="18"/>
        <v>17806.374599999996</v>
      </c>
      <c r="CB26" s="21">
        <f t="shared" si="19"/>
        <v>1105.9859999999999</v>
      </c>
      <c r="CC26" s="21">
        <f t="shared" si="20"/>
        <v>7741.9019999999991</v>
      </c>
      <c r="CD26" s="21">
        <f t="shared" si="21"/>
        <v>2322.5706</v>
      </c>
      <c r="CE26" s="21">
        <f t="shared" si="22"/>
        <v>16257.994200000001</v>
      </c>
      <c r="CF26" s="21">
        <f t="shared" si="23"/>
        <v>3317.9579999999996</v>
      </c>
      <c r="CG26" s="21">
        <f t="shared" si="24"/>
        <v>23225.705999999998</v>
      </c>
      <c r="CH26" s="21">
        <f t="shared" si="25"/>
        <v>7631.3033999999998</v>
      </c>
      <c r="CI26" s="21">
        <f t="shared" si="26"/>
        <v>53419.123800000001</v>
      </c>
      <c r="CJ26" s="21">
        <f t="shared" si="27"/>
        <v>5972.3243999999995</v>
      </c>
      <c r="CK26" s="21">
        <f t="shared" si="28"/>
        <v>41806.270799999998</v>
      </c>
      <c r="CL26" s="21">
        <f t="shared" si="29"/>
        <v>7410.1061999999993</v>
      </c>
      <c r="CM26" s="21">
        <f t="shared" si="30"/>
        <v>51870.743399999992</v>
      </c>
      <c r="CN26" s="21">
        <f t="shared" si="31"/>
        <v>1105.9859999999999</v>
      </c>
      <c r="CO26" s="21">
        <f t="shared" si="32"/>
        <v>7741.9019999999991</v>
      </c>
      <c r="CP26" s="21">
        <f t="shared" si="33"/>
        <v>552.99299999999994</v>
      </c>
      <c r="CQ26" s="21">
        <f t="shared" si="34"/>
        <v>3870.9509999999996</v>
      </c>
      <c r="CR26" s="21">
        <f t="shared" si="35"/>
        <v>6635.9159999999993</v>
      </c>
      <c r="CS26" s="21">
        <f t="shared" si="36"/>
        <v>46451.411999999997</v>
      </c>
      <c r="CT26" s="21">
        <f t="shared" si="37"/>
        <v>1658.9789999999998</v>
      </c>
      <c r="CU26" s="21">
        <f t="shared" si="38"/>
        <v>11612.852999999999</v>
      </c>
      <c r="CV26" s="21">
        <f t="shared" si="39"/>
        <v>8626.6907999999985</v>
      </c>
      <c r="CW26" s="21">
        <f t="shared" si="40"/>
        <v>60386.835599999991</v>
      </c>
      <c r="CX26" s="11" t="s">
        <v>93</v>
      </c>
      <c r="CY26" s="2">
        <f t="shared" si="41"/>
        <v>110.59859999999999</v>
      </c>
      <c r="CZ26" s="22">
        <v>6.5</v>
      </c>
      <c r="DA26" s="21">
        <f t="shared" si="42"/>
        <v>2433.1691999999998</v>
      </c>
      <c r="DB26" s="21">
        <f t="shared" si="43"/>
        <v>15815.599799999998</v>
      </c>
      <c r="DC26" s="21">
        <f t="shared" si="44"/>
        <v>774.19019999999989</v>
      </c>
      <c r="DD26" s="21">
        <f t="shared" si="45"/>
        <v>5032.2362999999996</v>
      </c>
      <c r="DE26" s="21">
        <f t="shared" si="46"/>
        <v>663.59159999999997</v>
      </c>
      <c r="DF26" s="21">
        <f t="shared" si="47"/>
        <v>4313.3454000000002</v>
      </c>
      <c r="DG26" s="21">
        <f t="shared" si="48"/>
        <v>364.32479999999998</v>
      </c>
      <c r="DH26" s="21">
        <f t="shared" si="49"/>
        <v>2368.1111999999998</v>
      </c>
      <c r="DI26" s="21">
        <f t="shared" si="50"/>
        <v>2986.1621999999998</v>
      </c>
      <c r="DJ26" s="21">
        <f t="shared" si="51"/>
        <v>19410.0543</v>
      </c>
      <c r="DK26" s="21">
        <f t="shared" si="52"/>
        <v>1626.4499999999998</v>
      </c>
      <c r="DL26" s="21">
        <f t="shared" si="53"/>
        <v>10571.924999999999</v>
      </c>
      <c r="DM26" s="21">
        <f t="shared" si="54"/>
        <v>2322.5706</v>
      </c>
      <c r="DN26" s="21">
        <f t="shared" si="55"/>
        <v>15096.7089</v>
      </c>
      <c r="DO26" s="21">
        <f t="shared" si="56"/>
        <v>1105.9859999999999</v>
      </c>
      <c r="DP26" s="21">
        <f t="shared" si="57"/>
        <v>7188.9089999999997</v>
      </c>
      <c r="DQ26" s="21">
        <f t="shared" si="58"/>
        <v>1216.5845999999999</v>
      </c>
      <c r="DR26" s="21">
        <f t="shared" si="59"/>
        <v>7907.7998999999991</v>
      </c>
      <c r="DS26" s="21">
        <f t="shared" si="60"/>
        <v>774.19019999999989</v>
      </c>
      <c r="DT26" s="21">
        <f t="shared" si="61"/>
        <v>5032.2362999999996</v>
      </c>
      <c r="DU26" s="21">
        <f t="shared" si="62"/>
        <v>774.19019999999989</v>
      </c>
      <c r="DV26" s="21">
        <f t="shared" si="63"/>
        <v>5032.2362999999996</v>
      </c>
      <c r="DW26" s="21">
        <f t="shared" si="64"/>
        <v>3428.5565999999999</v>
      </c>
      <c r="DX26" s="21">
        <f t="shared" si="65"/>
        <v>22285.617899999997</v>
      </c>
      <c r="DY26" s="21">
        <f t="shared" si="66"/>
        <v>1548.3803999999998</v>
      </c>
      <c r="DZ26" s="21">
        <f t="shared" si="67"/>
        <v>10064.472599999999</v>
      </c>
      <c r="EA26" s="21">
        <f t="shared" si="68"/>
        <v>3317.9579999999996</v>
      </c>
      <c r="EB26" s="21">
        <f t="shared" si="69"/>
        <v>21566.726999999999</v>
      </c>
      <c r="EC26" s="21">
        <f t="shared" si="70"/>
        <v>774.19019999999989</v>
      </c>
      <c r="ED26" s="21">
        <f t="shared" si="71"/>
        <v>5032.2362999999996</v>
      </c>
      <c r="EE26" s="21">
        <f t="shared" si="72"/>
        <v>442.39439999999996</v>
      </c>
      <c r="EF26" s="21">
        <f t="shared" si="73"/>
        <v>2875.5636</v>
      </c>
      <c r="EG26" s="21">
        <f t="shared" si="74"/>
        <v>2211.9719999999998</v>
      </c>
      <c r="EH26" s="21">
        <f t="shared" si="75"/>
        <v>14377.817999999999</v>
      </c>
      <c r="EI26" s="21">
        <f t="shared" si="76"/>
        <v>442.39439999999996</v>
      </c>
      <c r="EJ26" s="21">
        <f t="shared" si="77"/>
        <v>2875.5636</v>
      </c>
      <c r="EK26" s="21">
        <f t="shared" si="78"/>
        <v>0</v>
      </c>
      <c r="EL26" s="21">
        <f t="shared" si="79"/>
        <v>0</v>
      </c>
      <c r="EM26" s="11" t="s">
        <v>93</v>
      </c>
      <c r="EN26" s="2">
        <f t="shared" si="80"/>
        <v>110.59859999999999</v>
      </c>
      <c r="EO26" s="22">
        <v>6.5</v>
      </c>
      <c r="EP26" s="21">
        <f t="shared" si="81"/>
        <v>5751.1271999999999</v>
      </c>
      <c r="EQ26" s="21">
        <f t="shared" si="82"/>
        <v>37382.326800000003</v>
      </c>
      <c r="ER26" s="21">
        <f t="shared" si="83"/>
        <v>774.19019999999989</v>
      </c>
      <c r="ES26" s="21">
        <f t="shared" si="84"/>
        <v>5032.2362999999996</v>
      </c>
      <c r="ET26" s="21">
        <f t="shared" si="85"/>
        <v>2986.1621999999998</v>
      </c>
      <c r="EU26" s="21">
        <f t="shared" si="86"/>
        <v>19410.0543</v>
      </c>
      <c r="EV26" s="21">
        <f t="shared" si="87"/>
        <v>468.41759999999999</v>
      </c>
      <c r="EW26" s="21">
        <f t="shared" si="88"/>
        <v>3044.7143999999998</v>
      </c>
      <c r="EX26" s="21">
        <f t="shared" si="89"/>
        <v>4423.9439999999995</v>
      </c>
      <c r="EY26" s="21">
        <f t="shared" si="90"/>
        <v>28755.635999999999</v>
      </c>
      <c r="EZ26" s="21">
        <f t="shared" si="91"/>
        <v>2296.5473999999999</v>
      </c>
      <c r="FA26" s="21">
        <f t="shared" si="92"/>
        <v>14927.5581</v>
      </c>
      <c r="FB26" s="21">
        <f t="shared" si="93"/>
        <v>3428.5565999999999</v>
      </c>
      <c r="FC26" s="21">
        <f t="shared" si="94"/>
        <v>22285.617899999997</v>
      </c>
      <c r="FD26" s="21">
        <f t="shared" si="95"/>
        <v>2543.7677999999996</v>
      </c>
      <c r="FE26" s="21">
        <f t="shared" si="96"/>
        <v>16534.490699999998</v>
      </c>
      <c r="FF26" s="21">
        <f t="shared" si="97"/>
        <v>1880.1761999999999</v>
      </c>
      <c r="FG26" s="21">
        <f t="shared" si="98"/>
        <v>12221.1453</v>
      </c>
      <c r="FH26" s="21">
        <f t="shared" si="99"/>
        <v>2322.5706</v>
      </c>
      <c r="FI26" s="21">
        <f t="shared" si="100"/>
        <v>15096.7089</v>
      </c>
      <c r="FJ26" s="21">
        <f t="shared" si="101"/>
        <v>4534.5425999999998</v>
      </c>
      <c r="FK26" s="21">
        <f t="shared" si="102"/>
        <v>29474.526899999997</v>
      </c>
      <c r="FL26" s="21">
        <f t="shared" si="103"/>
        <v>10064.472599999999</v>
      </c>
      <c r="FM26" s="21">
        <f t="shared" si="104"/>
        <v>65419.071899999995</v>
      </c>
      <c r="FN26" s="21">
        <f t="shared" si="105"/>
        <v>6304.1201999999994</v>
      </c>
      <c r="FO26" s="21">
        <f t="shared" si="106"/>
        <v>40976.781299999995</v>
      </c>
      <c r="FP26" s="21">
        <f t="shared" si="107"/>
        <v>6746.5145999999995</v>
      </c>
      <c r="FQ26" s="21">
        <f t="shared" si="108"/>
        <v>43852.344899999996</v>
      </c>
      <c r="FR26" s="21">
        <f t="shared" si="109"/>
        <v>1880.1761999999999</v>
      </c>
      <c r="FS26" s="21">
        <f t="shared" si="110"/>
        <v>12221.1453</v>
      </c>
      <c r="FT26" s="21">
        <f t="shared" si="111"/>
        <v>110.59859999999999</v>
      </c>
      <c r="FU26" s="21">
        <f t="shared" si="112"/>
        <v>718.89089999999999</v>
      </c>
      <c r="FV26" s="21">
        <f t="shared" si="113"/>
        <v>3981.5495999999998</v>
      </c>
      <c r="FW26" s="21">
        <f t="shared" si="114"/>
        <v>25880.072399999997</v>
      </c>
      <c r="FX26" s="21">
        <f t="shared" si="115"/>
        <v>1216.5845999999999</v>
      </c>
      <c r="FY26" s="21">
        <f t="shared" si="116"/>
        <v>7907.7998999999991</v>
      </c>
      <c r="FZ26" s="21">
        <f t="shared" si="117"/>
        <v>110.59859999999999</v>
      </c>
      <c r="GA26" s="21">
        <f t="shared" si="118"/>
        <v>718.89089999999999</v>
      </c>
      <c r="GB26" s="23">
        <f>FZ26+FX26+FV26+FT26+FR26+FP26+FN26+FL26+FJ26+FH26+FF26+FD26+FB26+EZ26+EX26+EV26+ET26+ER26+EP26+EI26+EG26+EE26+EC26+EA26+DY26+DW26+DU26+DQ26+DS26+DO26+DM26+DI26+DG26+DE26+DC26+DA26+CV26+CT26+CR26+BL26+BN26+BP26+BR26+BT26+BV26+BX26+BZ26+CB26+CD26+CF26+CH26+CJ26+CL26+CN26+CP26+DK26</f>
        <v>159762.93060000002</v>
      </c>
    </row>
    <row r="27" spans="1:184" ht="15.75" x14ac:dyDescent="0.25">
      <c r="A27" s="11" t="s">
        <v>96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>
        <v>0.05</v>
      </c>
      <c r="BE27" s="12"/>
      <c r="BF27" s="12"/>
      <c r="BG27" s="16">
        <f t="shared" si="0"/>
        <v>0.05</v>
      </c>
      <c r="BH27" s="25">
        <f t="shared" si="1"/>
        <v>1.173</v>
      </c>
      <c r="BI27" s="11" t="s">
        <v>96</v>
      </c>
      <c r="BJ27" s="2">
        <f t="shared" si="2"/>
        <v>0.85000000000000009</v>
      </c>
      <c r="BK27" s="36">
        <v>234.6</v>
      </c>
      <c r="BL27" s="21">
        <f t="shared" si="3"/>
        <v>46.750000000000007</v>
      </c>
      <c r="BM27" s="21">
        <f t="shared" si="4"/>
        <v>10967.550000000001</v>
      </c>
      <c r="BN27" s="21">
        <f t="shared" si="5"/>
        <v>6.8000000000000007</v>
      </c>
      <c r="BO27" s="21">
        <f t="shared" si="6"/>
        <v>1595.2800000000002</v>
      </c>
      <c r="BP27" s="21">
        <f t="shared" si="7"/>
        <v>19.55</v>
      </c>
      <c r="BQ27" s="21">
        <f t="shared" si="8"/>
        <v>4586.43</v>
      </c>
      <c r="BR27" s="21">
        <f t="shared" si="9"/>
        <v>9.2000000000000011</v>
      </c>
      <c r="BS27" s="21">
        <f t="shared" si="10"/>
        <v>2158.3200000000002</v>
      </c>
      <c r="BT27" s="21">
        <f t="shared" si="11"/>
        <v>45.900000000000006</v>
      </c>
      <c r="BU27" s="21">
        <f t="shared" si="12"/>
        <v>10768.140000000001</v>
      </c>
      <c r="BV27" s="21">
        <f t="shared" si="13"/>
        <v>17.600000000000001</v>
      </c>
      <c r="BW27" s="21">
        <f t="shared" si="14"/>
        <v>4128.96</v>
      </c>
      <c r="BX27" s="21">
        <f t="shared" si="15"/>
        <v>22.1</v>
      </c>
      <c r="BY27" s="21">
        <f t="shared" si="16"/>
        <v>5184.66</v>
      </c>
      <c r="BZ27" s="21">
        <f t="shared" si="17"/>
        <v>19.55</v>
      </c>
      <c r="CA27" s="21">
        <f t="shared" si="18"/>
        <v>4586.43</v>
      </c>
      <c r="CB27" s="21">
        <f t="shared" si="19"/>
        <v>8.5</v>
      </c>
      <c r="CC27" s="21">
        <f t="shared" si="20"/>
        <v>1994.1</v>
      </c>
      <c r="CD27" s="21">
        <f t="shared" si="21"/>
        <v>17.850000000000001</v>
      </c>
      <c r="CE27" s="21">
        <f t="shared" si="22"/>
        <v>4187.6100000000006</v>
      </c>
      <c r="CF27" s="21">
        <f t="shared" si="23"/>
        <v>25.500000000000004</v>
      </c>
      <c r="CG27" s="21">
        <f t="shared" si="24"/>
        <v>5982.3000000000011</v>
      </c>
      <c r="CH27" s="21">
        <f t="shared" si="25"/>
        <v>58.650000000000006</v>
      </c>
      <c r="CI27" s="21">
        <f t="shared" si="26"/>
        <v>13759.29</v>
      </c>
      <c r="CJ27" s="21">
        <f t="shared" si="27"/>
        <v>45.900000000000006</v>
      </c>
      <c r="CK27" s="21">
        <f t="shared" si="28"/>
        <v>10768.140000000001</v>
      </c>
      <c r="CL27" s="21">
        <f t="shared" si="29"/>
        <v>56.95</v>
      </c>
      <c r="CM27" s="21">
        <f t="shared" si="30"/>
        <v>13360.470000000001</v>
      </c>
      <c r="CN27" s="21">
        <f t="shared" si="31"/>
        <v>8.5</v>
      </c>
      <c r="CO27" s="21">
        <f t="shared" si="32"/>
        <v>1994.1</v>
      </c>
      <c r="CP27" s="21">
        <f t="shared" si="33"/>
        <v>4.25</v>
      </c>
      <c r="CQ27" s="21">
        <f t="shared" si="34"/>
        <v>997.05</v>
      </c>
      <c r="CR27" s="21">
        <f t="shared" si="35"/>
        <v>51.000000000000007</v>
      </c>
      <c r="CS27" s="21">
        <f t="shared" si="36"/>
        <v>11964.600000000002</v>
      </c>
      <c r="CT27" s="21">
        <f t="shared" si="37"/>
        <v>12.750000000000002</v>
      </c>
      <c r="CU27" s="21">
        <f t="shared" si="38"/>
        <v>2991.1500000000005</v>
      </c>
      <c r="CV27" s="21">
        <f t="shared" si="39"/>
        <v>66.300000000000011</v>
      </c>
      <c r="CW27" s="21">
        <f t="shared" si="40"/>
        <v>15553.980000000001</v>
      </c>
      <c r="CX27" s="11" t="s">
        <v>86</v>
      </c>
      <c r="CY27" s="2">
        <f t="shared" si="41"/>
        <v>0.85000000000000009</v>
      </c>
      <c r="CZ27" s="22">
        <v>224</v>
      </c>
      <c r="DA27" s="21">
        <f t="shared" si="42"/>
        <v>18.700000000000003</v>
      </c>
      <c r="DB27" s="21">
        <f t="shared" si="43"/>
        <v>4188.8000000000011</v>
      </c>
      <c r="DC27" s="21">
        <f t="shared" si="44"/>
        <v>5.9500000000000011</v>
      </c>
      <c r="DD27" s="21">
        <f t="shared" si="45"/>
        <v>1332.8000000000002</v>
      </c>
      <c r="DE27" s="21">
        <f t="shared" si="46"/>
        <v>5.1000000000000005</v>
      </c>
      <c r="DF27" s="21">
        <f t="shared" si="47"/>
        <v>1142.4000000000001</v>
      </c>
      <c r="DG27" s="21">
        <f t="shared" si="48"/>
        <v>2.8000000000000003</v>
      </c>
      <c r="DH27" s="21">
        <f t="shared" si="49"/>
        <v>627.20000000000005</v>
      </c>
      <c r="DI27" s="21">
        <f t="shared" si="50"/>
        <v>22.950000000000003</v>
      </c>
      <c r="DJ27" s="21">
        <f t="shared" si="51"/>
        <v>5140.8000000000011</v>
      </c>
      <c r="DK27" s="21">
        <f t="shared" si="52"/>
        <v>12.5</v>
      </c>
      <c r="DL27" s="21">
        <f t="shared" si="53"/>
        <v>2800</v>
      </c>
      <c r="DM27" s="21">
        <f t="shared" si="54"/>
        <v>17.850000000000001</v>
      </c>
      <c r="DN27" s="21">
        <f t="shared" si="55"/>
        <v>3998.4000000000005</v>
      </c>
      <c r="DO27" s="21">
        <f t="shared" si="56"/>
        <v>8.5</v>
      </c>
      <c r="DP27" s="21">
        <f t="shared" si="57"/>
        <v>1904</v>
      </c>
      <c r="DQ27" s="21">
        <f t="shared" si="58"/>
        <v>9.3500000000000014</v>
      </c>
      <c r="DR27" s="21">
        <f t="shared" si="59"/>
        <v>2094.4000000000005</v>
      </c>
      <c r="DS27" s="21">
        <f t="shared" si="60"/>
        <v>5.9500000000000011</v>
      </c>
      <c r="DT27" s="21">
        <f t="shared" si="61"/>
        <v>1332.8000000000002</v>
      </c>
      <c r="DU27" s="21">
        <f t="shared" si="62"/>
        <v>5.9500000000000011</v>
      </c>
      <c r="DV27" s="21">
        <f t="shared" si="63"/>
        <v>1332.8000000000002</v>
      </c>
      <c r="DW27" s="21">
        <f t="shared" si="64"/>
        <v>26.35</v>
      </c>
      <c r="DX27" s="21">
        <f t="shared" si="65"/>
        <v>5902.4000000000005</v>
      </c>
      <c r="DY27" s="21">
        <f t="shared" si="66"/>
        <v>11.900000000000002</v>
      </c>
      <c r="DZ27" s="21">
        <f t="shared" si="67"/>
        <v>2665.6000000000004</v>
      </c>
      <c r="EA27" s="21">
        <f t="shared" si="68"/>
        <v>25.500000000000004</v>
      </c>
      <c r="EB27" s="21">
        <f t="shared" si="69"/>
        <v>5712.0000000000009</v>
      </c>
      <c r="EC27" s="21">
        <f t="shared" si="70"/>
        <v>5.9500000000000011</v>
      </c>
      <c r="ED27" s="21">
        <f t="shared" si="71"/>
        <v>1332.8000000000002</v>
      </c>
      <c r="EE27" s="21">
        <f t="shared" si="72"/>
        <v>3.4000000000000004</v>
      </c>
      <c r="EF27" s="21">
        <f t="shared" si="73"/>
        <v>761.60000000000014</v>
      </c>
      <c r="EG27" s="21">
        <f t="shared" si="74"/>
        <v>17</v>
      </c>
      <c r="EH27" s="21">
        <f t="shared" si="75"/>
        <v>3808</v>
      </c>
      <c r="EI27" s="21">
        <f t="shared" si="76"/>
        <v>3.4000000000000004</v>
      </c>
      <c r="EJ27" s="21">
        <f t="shared" si="77"/>
        <v>761.60000000000014</v>
      </c>
      <c r="EK27" s="21">
        <f t="shared" si="78"/>
        <v>0</v>
      </c>
      <c r="EL27" s="21">
        <f t="shared" si="79"/>
        <v>0</v>
      </c>
      <c r="EM27" s="11" t="s">
        <v>86</v>
      </c>
      <c r="EN27" s="2">
        <f t="shared" si="80"/>
        <v>0.85000000000000009</v>
      </c>
      <c r="EO27" s="22">
        <v>224</v>
      </c>
      <c r="EP27" s="21">
        <f t="shared" si="81"/>
        <v>44.2</v>
      </c>
      <c r="EQ27" s="21">
        <f t="shared" si="82"/>
        <v>9900.8000000000011</v>
      </c>
      <c r="ER27" s="21">
        <f t="shared" si="83"/>
        <v>5.9500000000000011</v>
      </c>
      <c r="ES27" s="21">
        <f t="shared" si="84"/>
        <v>1332.8000000000002</v>
      </c>
      <c r="ET27" s="21">
        <f t="shared" si="85"/>
        <v>22.950000000000003</v>
      </c>
      <c r="EU27" s="21">
        <f t="shared" si="86"/>
        <v>5140.8000000000011</v>
      </c>
      <c r="EV27" s="21">
        <f t="shared" si="87"/>
        <v>3.6</v>
      </c>
      <c r="EW27" s="21">
        <f t="shared" si="88"/>
        <v>806.4</v>
      </c>
      <c r="EX27" s="21">
        <f t="shared" si="89"/>
        <v>34</v>
      </c>
      <c r="EY27" s="21">
        <f t="shared" si="90"/>
        <v>7616</v>
      </c>
      <c r="EZ27" s="21">
        <f t="shared" si="91"/>
        <v>17.649999999999999</v>
      </c>
      <c r="FA27" s="21">
        <f t="shared" si="92"/>
        <v>3953.5999999999995</v>
      </c>
      <c r="FB27" s="21">
        <f t="shared" si="93"/>
        <v>26.35</v>
      </c>
      <c r="FC27" s="21">
        <f t="shared" si="94"/>
        <v>5902.4000000000005</v>
      </c>
      <c r="FD27" s="21">
        <f t="shared" si="95"/>
        <v>19.55</v>
      </c>
      <c r="FE27" s="21">
        <f t="shared" si="96"/>
        <v>4379.2</v>
      </c>
      <c r="FF27" s="21">
        <f t="shared" si="97"/>
        <v>14.450000000000001</v>
      </c>
      <c r="FG27" s="21">
        <f t="shared" si="98"/>
        <v>3236.8</v>
      </c>
      <c r="FH27" s="21">
        <f t="shared" si="99"/>
        <v>17.850000000000001</v>
      </c>
      <c r="FI27" s="21">
        <f t="shared" si="100"/>
        <v>3998.4000000000005</v>
      </c>
      <c r="FJ27" s="21">
        <f t="shared" si="101"/>
        <v>34.85</v>
      </c>
      <c r="FK27" s="21">
        <f t="shared" si="102"/>
        <v>7806.4000000000005</v>
      </c>
      <c r="FL27" s="21">
        <f t="shared" si="103"/>
        <v>77.350000000000009</v>
      </c>
      <c r="FM27" s="21">
        <f t="shared" si="104"/>
        <v>17326.400000000001</v>
      </c>
      <c r="FN27" s="21">
        <f t="shared" si="105"/>
        <v>48.45</v>
      </c>
      <c r="FO27" s="21">
        <f t="shared" si="106"/>
        <v>10852.800000000001</v>
      </c>
      <c r="FP27" s="21">
        <f t="shared" si="107"/>
        <v>51.850000000000009</v>
      </c>
      <c r="FQ27" s="21">
        <f t="shared" si="108"/>
        <v>11614.400000000001</v>
      </c>
      <c r="FR27" s="21">
        <f t="shared" si="109"/>
        <v>14.450000000000001</v>
      </c>
      <c r="FS27" s="21">
        <f t="shared" si="110"/>
        <v>3236.8</v>
      </c>
      <c r="FT27" s="21">
        <f t="shared" si="111"/>
        <v>0.85000000000000009</v>
      </c>
      <c r="FU27" s="21">
        <f t="shared" si="112"/>
        <v>190.40000000000003</v>
      </c>
      <c r="FV27" s="21">
        <f t="shared" si="113"/>
        <v>30.6</v>
      </c>
      <c r="FW27" s="21">
        <f t="shared" si="114"/>
        <v>6854.4000000000005</v>
      </c>
      <c r="FX27" s="21">
        <f t="shared" si="115"/>
        <v>9.3500000000000014</v>
      </c>
      <c r="FY27" s="21">
        <f t="shared" si="116"/>
        <v>2094.4000000000005</v>
      </c>
      <c r="FZ27" s="21">
        <f t="shared" si="117"/>
        <v>0.85000000000000009</v>
      </c>
      <c r="GA27" s="21">
        <f t="shared" si="118"/>
        <v>190.40000000000003</v>
      </c>
    </row>
    <row r="28" spans="1:184" ht="15.75" x14ac:dyDescent="0.25">
      <c r="A28" s="11" t="s">
        <v>84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>
        <v>0.1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>
        <v>0.1</v>
      </c>
      <c r="Z28" s="12"/>
      <c r="AA28" s="12"/>
      <c r="AB28" s="12"/>
      <c r="AC28" s="12"/>
      <c r="AD28" s="12"/>
      <c r="AE28" s="12">
        <v>0.1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>
        <v>0.1</v>
      </c>
      <c r="AS28" s="12"/>
      <c r="AT28" s="12"/>
      <c r="AU28" s="12"/>
      <c r="AV28" s="12"/>
      <c r="AW28" s="12">
        <v>0.1</v>
      </c>
      <c r="AX28" s="12"/>
      <c r="AY28" s="12"/>
      <c r="AZ28" s="12"/>
      <c r="BA28" s="12"/>
      <c r="BB28" s="12"/>
      <c r="BC28" s="12"/>
      <c r="BD28" s="12"/>
      <c r="BE28" s="12"/>
      <c r="BF28" s="12"/>
      <c r="BG28" s="16">
        <f t="shared" si="0"/>
        <v>0.5</v>
      </c>
      <c r="BH28" s="25">
        <f t="shared" si="1"/>
        <v>3.12</v>
      </c>
      <c r="BI28" s="11" t="s">
        <v>84</v>
      </c>
      <c r="BJ28" s="2">
        <f t="shared" si="2"/>
        <v>8.5</v>
      </c>
      <c r="BK28" s="22">
        <v>62.4</v>
      </c>
      <c r="BL28" s="21">
        <f t="shared" si="3"/>
        <v>467.5</v>
      </c>
      <c r="BM28" s="21">
        <f t="shared" si="4"/>
        <v>29172</v>
      </c>
      <c r="BN28" s="21">
        <f t="shared" si="5"/>
        <v>68</v>
      </c>
      <c r="BO28" s="21">
        <f t="shared" si="6"/>
        <v>4243.2</v>
      </c>
      <c r="BP28" s="21">
        <f t="shared" si="7"/>
        <v>195.5</v>
      </c>
      <c r="BQ28" s="21">
        <f t="shared" si="8"/>
        <v>12199.199999999999</v>
      </c>
      <c r="BR28" s="21">
        <f t="shared" si="9"/>
        <v>92</v>
      </c>
      <c r="BS28" s="21">
        <f t="shared" si="10"/>
        <v>5740.8</v>
      </c>
      <c r="BT28" s="21">
        <f t="shared" si="11"/>
        <v>459</v>
      </c>
      <c r="BU28" s="21">
        <f t="shared" si="12"/>
        <v>28641.599999999999</v>
      </c>
      <c r="BV28" s="21">
        <f t="shared" si="13"/>
        <v>176</v>
      </c>
      <c r="BW28" s="21">
        <f t="shared" si="14"/>
        <v>10982.4</v>
      </c>
      <c r="BX28" s="21">
        <f t="shared" si="15"/>
        <v>221</v>
      </c>
      <c r="BY28" s="21">
        <f t="shared" si="16"/>
        <v>13790.4</v>
      </c>
      <c r="BZ28" s="21">
        <f t="shared" si="17"/>
        <v>195.5</v>
      </c>
      <c r="CA28" s="21">
        <f t="shared" si="18"/>
        <v>12199.199999999999</v>
      </c>
      <c r="CB28" s="21">
        <f t="shared" si="19"/>
        <v>85</v>
      </c>
      <c r="CC28" s="21">
        <f t="shared" si="20"/>
        <v>5304</v>
      </c>
      <c r="CD28" s="21">
        <f t="shared" si="21"/>
        <v>178.5</v>
      </c>
      <c r="CE28" s="21">
        <f t="shared" si="22"/>
        <v>11138.4</v>
      </c>
      <c r="CF28" s="21">
        <f t="shared" si="23"/>
        <v>255</v>
      </c>
      <c r="CG28" s="21">
        <f t="shared" si="24"/>
        <v>15912</v>
      </c>
      <c r="CH28" s="21">
        <f t="shared" si="25"/>
        <v>586.5</v>
      </c>
      <c r="CI28" s="21">
        <f t="shared" si="26"/>
        <v>36597.599999999999</v>
      </c>
      <c r="CJ28" s="21">
        <f t="shared" si="27"/>
        <v>459</v>
      </c>
      <c r="CK28" s="21">
        <f t="shared" si="28"/>
        <v>28641.599999999999</v>
      </c>
      <c r="CL28" s="21">
        <f t="shared" si="29"/>
        <v>569.5</v>
      </c>
      <c r="CM28" s="21">
        <f t="shared" si="30"/>
        <v>35536.799999999996</v>
      </c>
      <c r="CN28" s="21">
        <f t="shared" si="31"/>
        <v>85</v>
      </c>
      <c r="CO28" s="21">
        <f t="shared" si="32"/>
        <v>5304</v>
      </c>
      <c r="CP28" s="21">
        <f t="shared" si="33"/>
        <v>42.5</v>
      </c>
      <c r="CQ28" s="21">
        <f t="shared" si="34"/>
        <v>2652</v>
      </c>
      <c r="CR28" s="21">
        <f t="shared" si="35"/>
        <v>510</v>
      </c>
      <c r="CS28" s="21">
        <f t="shared" si="36"/>
        <v>31824</v>
      </c>
      <c r="CT28" s="21">
        <f t="shared" si="37"/>
        <v>127.5</v>
      </c>
      <c r="CU28" s="21">
        <f t="shared" si="38"/>
        <v>7956</v>
      </c>
      <c r="CV28" s="21">
        <f t="shared" si="39"/>
        <v>663</v>
      </c>
      <c r="CW28" s="21">
        <f t="shared" si="40"/>
        <v>41371.199999999997</v>
      </c>
      <c r="CX28" s="11" t="s">
        <v>84</v>
      </c>
      <c r="CY28" s="2">
        <f t="shared" si="41"/>
        <v>8.5</v>
      </c>
      <c r="CZ28" s="22">
        <v>62.4</v>
      </c>
      <c r="DA28" s="21">
        <f t="shared" si="42"/>
        <v>187</v>
      </c>
      <c r="DB28" s="21">
        <f t="shared" si="43"/>
        <v>11668.8</v>
      </c>
      <c r="DC28" s="21">
        <f t="shared" si="44"/>
        <v>59.5</v>
      </c>
      <c r="DD28" s="21">
        <f t="shared" si="45"/>
        <v>3712.7999999999997</v>
      </c>
      <c r="DE28" s="21">
        <f t="shared" si="46"/>
        <v>51</v>
      </c>
      <c r="DF28" s="21">
        <f t="shared" si="47"/>
        <v>3182.4</v>
      </c>
      <c r="DG28" s="21">
        <f t="shared" si="48"/>
        <v>28</v>
      </c>
      <c r="DH28" s="21">
        <f t="shared" si="49"/>
        <v>1747.2</v>
      </c>
      <c r="DI28" s="21">
        <f t="shared" si="50"/>
        <v>229.5</v>
      </c>
      <c r="DJ28" s="21">
        <f t="shared" si="51"/>
        <v>14320.8</v>
      </c>
      <c r="DK28" s="21">
        <f t="shared" si="52"/>
        <v>125</v>
      </c>
      <c r="DL28" s="21">
        <f t="shared" si="53"/>
        <v>7800</v>
      </c>
      <c r="DM28" s="21">
        <f t="shared" si="54"/>
        <v>178.5</v>
      </c>
      <c r="DN28" s="21">
        <f t="shared" si="55"/>
        <v>11138.4</v>
      </c>
      <c r="DO28" s="21">
        <f t="shared" si="56"/>
        <v>85</v>
      </c>
      <c r="DP28" s="21">
        <f t="shared" si="57"/>
        <v>5304</v>
      </c>
      <c r="DQ28" s="21">
        <f t="shared" si="58"/>
        <v>93.5</v>
      </c>
      <c r="DR28" s="21">
        <f t="shared" si="59"/>
        <v>5834.4</v>
      </c>
      <c r="DS28" s="21">
        <f t="shared" si="60"/>
        <v>59.5</v>
      </c>
      <c r="DT28" s="21">
        <f t="shared" si="61"/>
        <v>3712.7999999999997</v>
      </c>
      <c r="DU28" s="21">
        <f t="shared" si="62"/>
        <v>59.5</v>
      </c>
      <c r="DV28" s="21">
        <f t="shared" si="63"/>
        <v>3712.7999999999997</v>
      </c>
      <c r="DW28" s="21">
        <f t="shared" si="64"/>
        <v>263.5</v>
      </c>
      <c r="DX28" s="21">
        <f t="shared" si="65"/>
        <v>16442.399999999998</v>
      </c>
      <c r="DY28" s="21">
        <f t="shared" si="66"/>
        <v>119</v>
      </c>
      <c r="DZ28" s="21">
        <f t="shared" si="67"/>
        <v>7425.5999999999995</v>
      </c>
      <c r="EA28" s="21">
        <f t="shared" si="68"/>
        <v>255</v>
      </c>
      <c r="EB28" s="21">
        <f t="shared" si="69"/>
        <v>15912</v>
      </c>
      <c r="EC28" s="21">
        <f t="shared" si="70"/>
        <v>59.5</v>
      </c>
      <c r="ED28" s="21">
        <f t="shared" si="71"/>
        <v>3712.7999999999997</v>
      </c>
      <c r="EE28" s="21">
        <f t="shared" si="72"/>
        <v>34</v>
      </c>
      <c r="EF28" s="21">
        <f t="shared" si="73"/>
        <v>2121.6</v>
      </c>
      <c r="EG28" s="21">
        <f t="shared" si="74"/>
        <v>170</v>
      </c>
      <c r="EH28" s="21">
        <f t="shared" si="75"/>
        <v>10608</v>
      </c>
      <c r="EI28" s="21">
        <f t="shared" si="76"/>
        <v>34</v>
      </c>
      <c r="EJ28" s="21">
        <f t="shared" si="77"/>
        <v>2121.6</v>
      </c>
      <c r="EK28" s="21">
        <f t="shared" si="78"/>
        <v>0</v>
      </c>
      <c r="EL28" s="21">
        <f t="shared" si="79"/>
        <v>0</v>
      </c>
      <c r="EM28" s="11" t="s">
        <v>84</v>
      </c>
      <c r="EN28" s="2">
        <f t="shared" si="80"/>
        <v>8.5</v>
      </c>
      <c r="EO28" s="22">
        <v>62.4</v>
      </c>
      <c r="EP28" s="21">
        <f t="shared" si="81"/>
        <v>442</v>
      </c>
      <c r="EQ28" s="21">
        <f t="shared" si="82"/>
        <v>27580.799999999999</v>
      </c>
      <c r="ER28" s="21">
        <f t="shared" si="83"/>
        <v>59.5</v>
      </c>
      <c r="ES28" s="21">
        <f t="shared" si="84"/>
        <v>3712.7999999999997</v>
      </c>
      <c r="ET28" s="21">
        <f t="shared" si="85"/>
        <v>229.5</v>
      </c>
      <c r="EU28" s="21">
        <f t="shared" si="86"/>
        <v>14320.8</v>
      </c>
      <c r="EV28" s="21">
        <f t="shared" si="87"/>
        <v>36</v>
      </c>
      <c r="EW28" s="21">
        <f t="shared" si="88"/>
        <v>2246.4</v>
      </c>
      <c r="EX28" s="21">
        <f t="shared" si="89"/>
        <v>340</v>
      </c>
      <c r="EY28" s="21">
        <f t="shared" si="90"/>
        <v>21216</v>
      </c>
      <c r="EZ28" s="21">
        <f t="shared" si="91"/>
        <v>176.5</v>
      </c>
      <c r="FA28" s="21">
        <f t="shared" si="92"/>
        <v>11013.6</v>
      </c>
      <c r="FB28" s="21">
        <f t="shared" si="93"/>
        <v>263.5</v>
      </c>
      <c r="FC28" s="21">
        <f t="shared" si="94"/>
        <v>16442.399999999998</v>
      </c>
      <c r="FD28" s="21">
        <f t="shared" si="95"/>
        <v>195.5</v>
      </c>
      <c r="FE28" s="21">
        <f t="shared" si="96"/>
        <v>12199.199999999999</v>
      </c>
      <c r="FF28" s="21">
        <f t="shared" si="97"/>
        <v>144.5</v>
      </c>
      <c r="FG28" s="21">
        <f t="shared" si="98"/>
        <v>9016.7999999999993</v>
      </c>
      <c r="FH28" s="21">
        <f t="shared" si="99"/>
        <v>178.5</v>
      </c>
      <c r="FI28" s="21">
        <f t="shared" si="100"/>
        <v>11138.4</v>
      </c>
      <c r="FJ28" s="21">
        <f t="shared" si="101"/>
        <v>348.5</v>
      </c>
      <c r="FK28" s="21">
        <f t="shared" si="102"/>
        <v>21746.399999999998</v>
      </c>
      <c r="FL28" s="21">
        <f t="shared" si="103"/>
        <v>773.5</v>
      </c>
      <c r="FM28" s="21">
        <f t="shared" si="104"/>
        <v>48266.400000000001</v>
      </c>
      <c r="FN28" s="21">
        <f t="shared" si="105"/>
        <v>484.5</v>
      </c>
      <c r="FO28" s="21">
        <f t="shared" si="106"/>
        <v>30232.799999999999</v>
      </c>
      <c r="FP28" s="21">
        <f t="shared" si="107"/>
        <v>518.5</v>
      </c>
      <c r="FQ28" s="21">
        <f t="shared" si="108"/>
        <v>32354.399999999998</v>
      </c>
      <c r="FR28" s="21">
        <f t="shared" si="109"/>
        <v>144.5</v>
      </c>
      <c r="FS28" s="21">
        <f t="shared" si="110"/>
        <v>9016.7999999999993</v>
      </c>
      <c r="FT28" s="21">
        <f t="shared" si="111"/>
        <v>8.5</v>
      </c>
      <c r="FU28" s="21">
        <f t="shared" si="112"/>
        <v>530.4</v>
      </c>
      <c r="FV28" s="21">
        <f t="shared" si="113"/>
        <v>306</v>
      </c>
      <c r="FW28" s="21">
        <f t="shared" si="114"/>
        <v>19094.399999999998</v>
      </c>
      <c r="FX28" s="21">
        <f t="shared" si="115"/>
        <v>93.5</v>
      </c>
      <c r="FY28" s="21">
        <f t="shared" si="116"/>
        <v>5834.4</v>
      </c>
      <c r="FZ28" s="21">
        <f t="shared" si="117"/>
        <v>8.5</v>
      </c>
      <c r="GA28" s="21">
        <f t="shared" si="118"/>
        <v>530.4</v>
      </c>
    </row>
    <row r="29" spans="1:184" ht="15.75" x14ac:dyDescent="0.2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1"/>
      <c r="BH29" s="25">
        <f>SUM(BH5:BH28)</f>
        <v>53.595222799999995</v>
      </c>
      <c r="BI29" s="31" t="s">
        <v>77</v>
      </c>
      <c r="BJ29" s="31"/>
      <c r="BK29" s="31"/>
      <c r="BL29" s="32"/>
      <c r="BM29" s="32">
        <f>SUM(BM5:BM28)</f>
        <v>501115.33317999996</v>
      </c>
      <c r="BN29" s="32"/>
      <c r="BO29" s="32">
        <f>SUM(BO5:BO28)</f>
        <v>72889.503007999971</v>
      </c>
      <c r="BP29" s="32"/>
      <c r="BQ29" s="32">
        <f>SUM(BQ5:BQ28)</f>
        <v>209557.32114800002</v>
      </c>
      <c r="BR29" s="32"/>
      <c r="BS29" s="32">
        <f>SUM(BS5:BS28)</f>
        <v>98615.209952000019</v>
      </c>
      <c r="BT29" s="32"/>
      <c r="BU29" s="32">
        <f>SUM(BU5:BU28)</f>
        <v>492004.14530399989</v>
      </c>
      <c r="BV29" s="32"/>
      <c r="BW29" s="32">
        <f>SUM(BW5:BW28)</f>
        <v>188655.18425599998</v>
      </c>
      <c r="BX29" s="32"/>
      <c r="BY29" s="32">
        <f>SUM(BY5:BY28)</f>
        <v>236890.88477599993</v>
      </c>
      <c r="BZ29" s="32"/>
      <c r="CA29" s="32">
        <f>SUM(CA5:CA28)</f>
        <v>209557.32114800002</v>
      </c>
      <c r="CB29" s="32"/>
      <c r="CC29" s="32">
        <f>SUM(CC5:CC28)</f>
        <v>91111.878760000007</v>
      </c>
      <c r="CD29" s="32"/>
      <c r="CE29" s="32">
        <f>SUM(CE5:CE28)</f>
        <v>191334.94539599997</v>
      </c>
      <c r="CF29" s="32"/>
      <c r="CG29" s="32">
        <f>SUM(CG5:CG28)</f>
        <v>273335.63627999998</v>
      </c>
      <c r="CH29" s="32"/>
      <c r="CI29" s="32">
        <f>SUM(CI5:CI28)</f>
        <v>628671.96344399999</v>
      </c>
      <c r="CJ29" s="32"/>
      <c r="CK29" s="32">
        <f>SUM(CK5:CK28)</f>
        <v>492004.14530399989</v>
      </c>
      <c r="CL29" s="32"/>
      <c r="CM29" s="32">
        <f>SUM(CM5:CM28)</f>
        <v>610449.58769199997</v>
      </c>
      <c r="CN29" s="32"/>
      <c r="CO29" s="32">
        <f>SUM(CO5:CO28)</f>
        <v>91111.878760000007</v>
      </c>
      <c r="CP29" s="32"/>
      <c r="CQ29" s="32">
        <f>SUM(CQ5:CQ28)</f>
        <v>45555.939380000003</v>
      </c>
      <c r="CR29" s="32"/>
      <c r="CS29" s="32">
        <f>SUM(CS5:CS28)</f>
        <v>546671.27255999995</v>
      </c>
      <c r="CT29" s="32"/>
      <c r="CU29" s="32">
        <f>SUM(CU5:CU28)</f>
        <v>136667.81813999999</v>
      </c>
      <c r="CV29" s="32"/>
      <c r="CW29" s="32">
        <f>SUM(CW5:CW28)</f>
        <v>710672.6543279998</v>
      </c>
      <c r="CX29" s="31" t="s">
        <v>77</v>
      </c>
      <c r="CY29" s="31"/>
      <c r="CZ29" s="31"/>
      <c r="DA29" s="32"/>
      <c r="DB29" s="32">
        <f>SUM(DB5:DB28)</f>
        <v>133340.27108599996</v>
      </c>
      <c r="DC29" s="32"/>
      <c r="DD29" s="32">
        <f>SUM(DD5:DD28)</f>
        <v>42426.449891000004</v>
      </c>
      <c r="DE29" s="32"/>
      <c r="DF29" s="32">
        <f>SUM(DF5:DF28)</f>
        <v>36365.528478</v>
      </c>
      <c r="DG29" s="32"/>
      <c r="DH29" s="32">
        <f>SUM(DH5:DH28)</f>
        <v>19965.388183999999</v>
      </c>
      <c r="DI29" s="32"/>
      <c r="DJ29" s="32">
        <f>SUM(DJ5:DJ28)</f>
        <v>163644.87815099998</v>
      </c>
      <c r="DK29" s="32"/>
      <c r="DL29" s="32">
        <f>SUM(DL5:DL28)</f>
        <v>89131.197249999997</v>
      </c>
      <c r="DM29" s="32"/>
      <c r="DN29" s="32">
        <f>SUM(DN5:DN28)</f>
        <v>127279.34967299998</v>
      </c>
      <c r="DO29" s="32"/>
      <c r="DP29" s="32">
        <f>SUM(DP5:DP28)</f>
        <v>60609.21413</v>
      </c>
      <c r="DQ29" s="32"/>
      <c r="DR29" s="32">
        <f>SUM(DR5:DR28)</f>
        <v>66670.135542999982</v>
      </c>
      <c r="DS29" s="32"/>
      <c r="DT29" s="32">
        <f>SUM(DT5:DT28)</f>
        <v>42426.449891000004</v>
      </c>
      <c r="DU29" s="32"/>
      <c r="DV29" s="32">
        <f>SUM(DV5:DV28)</f>
        <v>42426.449891000004</v>
      </c>
      <c r="DW29" s="32"/>
      <c r="DX29" s="32">
        <f>SUM(DX5:DX28)</f>
        <v>187888.56380299997</v>
      </c>
      <c r="DY29" s="32"/>
      <c r="DZ29" s="32">
        <f>SUM(DZ5:DZ28)</f>
        <v>84852.899782000008</v>
      </c>
      <c r="EA29" s="32"/>
      <c r="EB29" s="32">
        <f>SUM(EB5:EB28)</f>
        <v>181827.64238999999</v>
      </c>
      <c r="EC29" s="32"/>
      <c r="ED29" s="32">
        <f>SUM(ED5:ED28)</f>
        <v>42426.449891000004</v>
      </c>
      <c r="EE29" s="32"/>
      <c r="EF29" s="32">
        <f>SUM(EF5:EF28)</f>
        <v>24243.685651999996</v>
      </c>
      <c r="EG29" s="32"/>
      <c r="EH29" s="32">
        <f>SUM(EH5:EH28)</f>
        <v>121218.42826</v>
      </c>
      <c r="EI29" s="32"/>
      <c r="EJ29" s="32">
        <f>SUM(EJ5:EJ28)</f>
        <v>24243.685651999996</v>
      </c>
      <c r="EK29" s="32"/>
      <c r="EL29" s="32">
        <f>SUM(EL5:EL28)</f>
        <v>0</v>
      </c>
      <c r="EM29" s="31" t="s">
        <v>77</v>
      </c>
      <c r="EN29" s="31"/>
      <c r="EO29" s="31"/>
      <c r="EP29" s="32"/>
      <c r="EQ29" s="32">
        <f>SUM(EQ5:EQ28)</f>
        <v>315167.91347600002</v>
      </c>
      <c r="ER29" s="32"/>
      <c r="ES29" s="32">
        <f>SUM(ES5:ES28)</f>
        <v>42426.449891000004</v>
      </c>
      <c r="ET29" s="32"/>
      <c r="EU29" s="32">
        <f>SUM(EU5:EU28)</f>
        <v>163644.87815099998</v>
      </c>
      <c r="EV29" s="32"/>
      <c r="EW29" s="32">
        <f>SUM(EW5:EW28)</f>
        <v>25669.784808000008</v>
      </c>
      <c r="EX29" s="32"/>
      <c r="EY29" s="32">
        <f>SUM(EY5:EY28)</f>
        <v>242436.85652</v>
      </c>
      <c r="EZ29" s="32"/>
      <c r="FA29" s="32">
        <f>SUM(FA5:FA28)</f>
        <v>125853.25051700001</v>
      </c>
      <c r="FB29" s="32"/>
      <c r="FC29" s="32">
        <f>SUM(FC5:FC28)</f>
        <v>187888.56380299997</v>
      </c>
      <c r="FD29" s="32"/>
      <c r="FE29" s="32">
        <f>SUM(FE5:FE28)</f>
        <v>139401.192499</v>
      </c>
      <c r="FF29" s="32"/>
      <c r="FG29" s="32">
        <f>SUM(FG5:FG28)</f>
        <v>103035.66402099999</v>
      </c>
      <c r="FH29" s="32"/>
      <c r="FI29" s="32">
        <f>SUM(FI5:FI28)</f>
        <v>127279.34967299998</v>
      </c>
      <c r="FJ29" s="32"/>
      <c r="FK29" s="32">
        <f>SUM(FK5:FK28)</f>
        <v>248497.77793299998</v>
      </c>
      <c r="FL29" s="32"/>
      <c r="FM29" s="32">
        <f>SUM(FM5:FM28)</f>
        <v>551543.84858300001</v>
      </c>
      <c r="FN29" s="32"/>
      <c r="FO29" s="32">
        <f>SUM(FO5:FO28)</f>
        <v>345472.52054099995</v>
      </c>
      <c r="FP29" s="32"/>
      <c r="FQ29" s="32">
        <f>SUM(FQ5:FQ28)</f>
        <v>369716.20619300008</v>
      </c>
      <c r="FR29" s="32"/>
      <c r="FS29" s="32">
        <f>SUM(FS5:FS28)</f>
        <v>103035.66402099999</v>
      </c>
      <c r="FT29" s="32"/>
      <c r="FU29" s="32">
        <f>SUM(FU5:FU28)</f>
        <v>6060.9214129999991</v>
      </c>
      <c r="FV29" s="32"/>
      <c r="FW29" s="32">
        <f>SUM(FW5:FW28)</f>
        <v>218193.17086800002</v>
      </c>
      <c r="FX29" s="32"/>
      <c r="FY29" s="32">
        <f>SUM(FY5:FY28)</f>
        <v>66670.135542999982</v>
      </c>
      <c r="FZ29" s="32"/>
      <c r="GA29" s="32">
        <f>SUM(GA5:GA28)</f>
        <v>6060.9214129999991</v>
      </c>
    </row>
    <row r="30" spans="1:184" ht="15.75" x14ac:dyDescent="0.2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7"/>
      <c r="BH30" s="29"/>
      <c r="BI30" s="33" t="s">
        <v>79</v>
      </c>
      <c r="BJ30" s="33"/>
      <c r="BK30" s="33"/>
      <c r="BL30" s="34"/>
      <c r="BM30" s="34">
        <f>BM29*76%</f>
        <v>380847.65321679995</v>
      </c>
      <c r="BN30" s="34"/>
      <c r="BO30" s="34">
        <f t="shared" ref="BO30" si="153">BO29*76%</f>
        <v>55396.022286079977</v>
      </c>
      <c r="BP30" s="34"/>
      <c r="BQ30" s="34">
        <f t="shared" ref="BQ30" si="154">BQ29*76%</f>
        <v>159263.56407248002</v>
      </c>
      <c r="BR30" s="34"/>
      <c r="BS30" s="34">
        <f t="shared" ref="BS30" si="155">BS29*76%</f>
        <v>74947.559563520015</v>
      </c>
      <c r="BT30" s="34"/>
      <c r="BU30" s="34">
        <f t="shared" ref="BU30" si="156">BU29*76%</f>
        <v>373923.15043103992</v>
      </c>
      <c r="BV30" s="34"/>
      <c r="BW30" s="34">
        <f t="shared" ref="BW30" si="157">BW29*76%</f>
        <v>143377.94003455999</v>
      </c>
      <c r="BX30" s="34"/>
      <c r="BY30" s="34">
        <f t="shared" ref="BY30" si="158">BY29*76%</f>
        <v>180037.07242975995</v>
      </c>
      <c r="BZ30" s="34"/>
      <c r="CA30" s="34">
        <f t="shared" ref="CA30" si="159">CA29*76%</f>
        <v>159263.56407248002</v>
      </c>
      <c r="CB30" s="34"/>
      <c r="CC30" s="34">
        <f t="shared" ref="CC30" si="160">CC29*76%</f>
        <v>69245.027857600013</v>
      </c>
      <c r="CD30" s="34"/>
      <c r="CE30" s="34">
        <f t="shared" ref="CE30" si="161">CE29*76%</f>
        <v>145414.55850095997</v>
      </c>
      <c r="CF30" s="34"/>
      <c r="CG30" s="34">
        <f t="shared" ref="CG30" si="162">CG29*76%</f>
        <v>207735.08357279998</v>
      </c>
      <c r="CH30" s="34"/>
      <c r="CI30" s="34">
        <f t="shared" ref="CI30" si="163">CI29*76%</f>
        <v>477790.69221744</v>
      </c>
      <c r="CJ30" s="34"/>
      <c r="CK30" s="34">
        <f t="shared" ref="CK30" si="164">CK29*76%</f>
        <v>373923.15043103992</v>
      </c>
      <c r="CL30" s="34"/>
      <c r="CM30" s="34">
        <f t="shared" ref="CM30" si="165">CM29*76%</f>
        <v>463941.68664591998</v>
      </c>
      <c r="CN30" s="34"/>
      <c r="CO30" s="34">
        <f t="shared" ref="CO30" si="166">CO29*76%</f>
        <v>69245.027857600013</v>
      </c>
      <c r="CP30" s="34"/>
      <c r="CQ30" s="34">
        <f t="shared" ref="CQ30" si="167">CQ29*76%</f>
        <v>34622.513928800006</v>
      </c>
      <c r="CR30" s="34"/>
      <c r="CS30" s="34">
        <f t="shared" ref="CS30" si="168">CS29*76%</f>
        <v>415470.16714559996</v>
      </c>
      <c r="CT30" s="34"/>
      <c r="CU30" s="34">
        <f t="shared" ref="CU30" si="169">CU29*76%</f>
        <v>103867.54178639999</v>
      </c>
      <c r="CV30" s="34"/>
      <c r="CW30" s="34">
        <f t="shared" ref="CW30" si="170">CW29*76%</f>
        <v>540111.2172892798</v>
      </c>
    </row>
    <row r="31" spans="1:184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I31" s="33" t="s">
        <v>78</v>
      </c>
      <c r="BJ31" s="33"/>
      <c r="BK31" s="33"/>
      <c r="BL31" s="33"/>
      <c r="BM31" s="34">
        <f>BM29-BM30</f>
        <v>120267.6799632</v>
      </c>
      <c r="BN31" s="33"/>
      <c r="BO31" s="34">
        <f t="shared" ref="BO31" si="171">BO29-BO30</f>
        <v>17493.480721919994</v>
      </c>
      <c r="BP31" s="33"/>
      <c r="BQ31" s="34">
        <f t="shared" ref="BQ31" si="172">BQ29-BQ30</f>
        <v>50293.757075519999</v>
      </c>
      <c r="BR31" s="33"/>
      <c r="BS31" s="34">
        <f t="shared" ref="BS31" si="173">BS29-BS30</f>
        <v>23667.650388480004</v>
      </c>
      <c r="BT31" s="33"/>
      <c r="BU31" s="34">
        <f t="shared" ref="BU31" si="174">BU29-BU30</f>
        <v>118080.99487295997</v>
      </c>
      <c r="BV31" s="33"/>
      <c r="BW31" s="34">
        <f t="shared" ref="BW31" si="175">BW29-BW30</f>
        <v>45277.244221439993</v>
      </c>
      <c r="BX31" s="33"/>
      <c r="BY31" s="34">
        <f t="shared" ref="BY31" si="176">BY29-BY30</f>
        <v>56853.812346239982</v>
      </c>
      <c r="BZ31" s="33"/>
      <c r="CA31" s="34">
        <f t="shared" ref="CA31" si="177">CA29-CA30</f>
        <v>50293.757075519999</v>
      </c>
      <c r="CB31" s="33"/>
      <c r="CC31" s="34">
        <f t="shared" ref="CC31" si="178">CC29-CC30</f>
        <v>21866.850902399994</v>
      </c>
      <c r="CD31" s="33"/>
      <c r="CE31" s="34">
        <f t="shared" ref="CE31" si="179">CE29-CE30</f>
        <v>45920.386895039992</v>
      </c>
      <c r="CF31" s="33"/>
      <c r="CG31" s="34">
        <f t="shared" ref="CG31" si="180">CG29-CG30</f>
        <v>65600.552707199997</v>
      </c>
      <c r="CH31" s="33"/>
      <c r="CI31" s="34">
        <f t="shared" ref="CI31" si="181">CI29-CI30</f>
        <v>150881.27122656</v>
      </c>
      <c r="CJ31" s="33"/>
      <c r="CK31" s="34">
        <f t="shared" ref="CK31" si="182">CK29-CK30</f>
        <v>118080.99487295997</v>
      </c>
      <c r="CL31" s="33"/>
      <c r="CM31" s="34">
        <f t="shared" ref="CM31" si="183">CM29-CM30</f>
        <v>146507.90104607999</v>
      </c>
      <c r="CN31" s="33"/>
      <c r="CO31" s="34">
        <f t="shared" ref="CO31" si="184">CO29-CO30</f>
        <v>21866.850902399994</v>
      </c>
      <c r="CP31" s="33"/>
      <c r="CQ31" s="34">
        <f t="shared" ref="CQ31" si="185">CQ29-CQ30</f>
        <v>10933.425451199997</v>
      </c>
      <c r="CR31" s="33"/>
      <c r="CS31" s="34">
        <f t="shared" ref="CS31" si="186">CS29-CS30</f>
        <v>131201.10541439999</v>
      </c>
      <c r="CT31" s="33"/>
      <c r="CU31" s="34">
        <f t="shared" ref="CU31" si="187">CU29-CU30</f>
        <v>32800.276353599998</v>
      </c>
      <c r="CV31" s="33"/>
      <c r="CW31" s="34">
        <f t="shared" ref="CW31" si="188">CW29-CW30</f>
        <v>170561.43703872</v>
      </c>
    </row>
    <row r="32" spans="1:184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I32" s="30"/>
      <c r="BJ32" s="30"/>
      <c r="BK32" s="30"/>
      <c r="BL32" s="30"/>
      <c r="BM32" s="35"/>
      <c r="BN32" s="30"/>
      <c r="BO32" s="35"/>
      <c r="BP32" s="30"/>
      <c r="BQ32" s="35"/>
      <c r="BR32" s="30"/>
      <c r="BS32" s="35"/>
      <c r="BT32" s="30"/>
      <c r="BU32" s="35"/>
      <c r="BV32" s="30"/>
      <c r="BW32" s="35"/>
      <c r="BX32" s="30"/>
      <c r="BY32" s="35"/>
      <c r="BZ32" s="30"/>
      <c r="CA32" s="35"/>
      <c r="CB32" s="30"/>
      <c r="CC32" s="35"/>
      <c r="CD32" s="30"/>
      <c r="CE32" s="35"/>
      <c r="CF32" s="30"/>
      <c r="CG32" s="35"/>
      <c r="CH32" s="30"/>
      <c r="CI32" s="35"/>
      <c r="CJ32" s="30"/>
      <c r="CK32" s="35"/>
      <c r="CL32" s="30"/>
      <c r="CM32" s="35"/>
      <c r="CN32" s="30"/>
      <c r="CO32" s="35"/>
      <c r="CP32" s="30"/>
      <c r="CQ32" s="35"/>
      <c r="CR32" s="30"/>
      <c r="CS32" s="35"/>
      <c r="CT32" s="30"/>
      <c r="CU32" s="35"/>
      <c r="CV32" s="30"/>
      <c r="CW32" s="35"/>
    </row>
    <row r="33" spans="2:101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 t="s">
        <v>82</v>
      </c>
      <c r="BG33">
        <v>53.63</v>
      </c>
      <c r="BH33" s="23"/>
      <c r="BI33" t="s">
        <v>79</v>
      </c>
      <c r="BM33" s="23">
        <v>432800</v>
      </c>
      <c r="BO33" s="23">
        <v>82100</v>
      </c>
      <c r="BQ33" s="23">
        <v>194000</v>
      </c>
      <c r="BS33" s="23">
        <v>78200</v>
      </c>
      <c r="BU33" s="23">
        <v>455200</v>
      </c>
      <c r="BW33" s="23">
        <v>162100</v>
      </c>
      <c r="BY33" s="23">
        <v>231400</v>
      </c>
      <c r="CA33" s="23">
        <v>186500</v>
      </c>
      <c r="CC33" s="23">
        <v>104500</v>
      </c>
      <c r="CE33" s="23">
        <v>156700</v>
      </c>
      <c r="CG33" s="23">
        <v>261100</v>
      </c>
      <c r="CI33" s="23">
        <v>582000</v>
      </c>
      <c r="CK33" s="23">
        <v>417900</v>
      </c>
      <c r="CM33" s="23">
        <v>529700</v>
      </c>
      <c r="CO33" s="23">
        <v>104500</v>
      </c>
      <c r="CQ33" s="23">
        <v>59700</v>
      </c>
      <c r="CS33" s="23">
        <v>484900</v>
      </c>
      <c r="CU33" s="23">
        <v>156500</v>
      </c>
      <c r="CW33" s="23">
        <v>634200</v>
      </c>
    </row>
    <row r="34" spans="2:101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 t="s">
        <v>83</v>
      </c>
      <c r="BG34">
        <v>64</v>
      </c>
      <c r="BH34">
        <v>54.37</v>
      </c>
      <c r="BI34" t="s">
        <v>78</v>
      </c>
      <c r="BM34" s="23">
        <v>136700</v>
      </c>
      <c r="BO34" s="23">
        <v>25900</v>
      </c>
      <c r="BQ34" s="23">
        <v>61300</v>
      </c>
      <c r="BS34" s="23">
        <v>24700</v>
      </c>
      <c r="BU34" s="23">
        <v>143700</v>
      </c>
      <c r="BW34" s="23">
        <v>51200</v>
      </c>
      <c r="BY34" s="23">
        <v>73100</v>
      </c>
      <c r="CA34" s="23">
        <v>58900</v>
      </c>
      <c r="CC34" s="23">
        <v>33000</v>
      </c>
      <c r="CE34" s="23">
        <v>49500</v>
      </c>
      <c r="CG34" s="23">
        <v>82400</v>
      </c>
      <c r="CI34" s="23">
        <v>183800</v>
      </c>
      <c r="CK34" s="23">
        <v>132000</v>
      </c>
      <c r="CM34" s="23">
        <v>167300</v>
      </c>
      <c r="CO34" s="23">
        <v>33000</v>
      </c>
      <c r="CQ34" s="23">
        <v>18800</v>
      </c>
      <c r="CS34" s="23">
        <v>153100</v>
      </c>
      <c r="CU34" s="23">
        <v>49400</v>
      </c>
      <c r="CW34" s="23">
        <v>200300</v>
      </c>
    </row>
    <row r="35" spans="2:101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>
        <f>SUM(BG33:BG34)</f>
        <v>117.63</v>
      </c>
      <c r="BI35" t="s">
        <v>80</v>
      </c>
      <c r="BM35" s="24">
        <f t="shared" ref="BM35" si="189">SUM(BM33:BM34)</f>
        <v>569500</v>
      </c>
      <c r="BO35" s="24">
        <f t="shared" ref="BO35" si="190">SUM(BO33:BO34)</f>
        <v>108000</v>
      </c>
      <c r="BQ35" s="24">
        <f t="shared" ref="BQ35" si="191">SUM(BQ33:BQ34)</f>
        <v>255300</v>
      </c>
      <c r="BS35" s="24">
        <f t="shared" ref="BS35" si="192">SUM(BS33:BS34)</f>
        <v>102900</v>
      </c>
      <c r="BU35" s="24">
        <f t="shared" ref="BU35" si="193">SUM(BU33:BU34)</f>
        <v>598900</v>
      </c>
      <c r="BW35" s="24">
        <f t="shared" ref="BW35" si="194">SUM(BW33:BW34)</f>
        <v>213300</v>
      </c>
      <c r="BY35" s="24">
        <f t="shared" ref="BY35" si="195">SUM(BY33:BY34)</f>
        <v>304500</v>
      </c>
      <c r="CA35" s="24">
        <f t="shared" ref="CA35" si="196">SUM(CA33:CA34)</f>
        <v>245400</v>
      </c>
      <c r="CC35" s="24">
        <f t="shared" ref="CC35" si="197">SUM(CC33:CC34)</f>
        <v>137500</v>
      </c>
      <c r="CE35" s="24">
        <f t="shared" ref="CE35" si="198">SUM(CE33:CE34)</f>
        <v>206200</v>
      </c>
      <c r="CG35" s="24">
        <f t="shared" ref="CG35" si="199">SUM(CG33:CG34)</f>
        <v>343500</v>
      </c>
      <c r="CI35" s="24">
        <f t="shared" ref="CI35" si="200">SUM(CI33:CI34)</f>
        <v>765800</v>
      </c>
      <c r="CK35" s="24">
        <f t="shared" ref="CK35" si="201">SUM(CK33:CK34)</f>
        <v>549900</v>
      </c>
      <c r="CM35" s="24">
        <f t="shared" ref="CM35" si="202">SUM(CM33:CM34)</f>
        <v>697000</v>
      </c>
      <c r="CO35" s="24">
        <f t="shared" ref="CO35" si="203">SUM(CO33:CO34)</f>
        <v>137500</v>
      </c>
      <c r="CQ35" s="24">
        <f t="shared" ref="CQ35" si="204">SUM(CQ33:CQ34)</f>
        <v>78500</v>
      </c>
      <c r="CS35" s="24">
        <f t="shared" ref="CS35" si="205">SUM(CS33:CS34)</f>
        <v>638000</v>
      </c>
      <c r="CU35" s="24">
        <f t="shared" ref="CU35" si="206">SUM(CU33:CU34)</f>
        <v>205900</v>
      </c>
      <c r="CW35" s="24">
        <f>SUM(CW33:CW34)</f>
        <v>834500</v>
      </c>
    </row>
    <row r="36" spans="2:101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>
        <v>108</v>
      </c>
    </row>
    <row r="37" spans="2:101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M37" s="23"/>
      <c r="BO37" s="23"/>
      <c r="BQ37" s="23"/>
      <c r="BS37" s="23"/>
      <c r="BU37" s="23"/>
      <c r="BW37" s="23"/>
      <c r="BY37" s="23"/>
      <c r="CA37" s="23"/>
      <c r="CC37" s="23"/>
      <c r="CE37" s="23"/>
      <c r="CG37" s="23"/>
      <c r="CI37" s="23"/>
      <c r="CK37" s="23"/>
      <c r="CM37" s="23"/>
      <c r="CO37" s="23"/>
      <c r="CQ37" s="23"/>
      <c r="CS37" s="23"/>
      <c r="CU37" s="23"/>
      <c r="CW37" s="23"/>
    </row>
    <row r="38" spans="2:101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M38" s="23"/>
      <c r="BO38" s="23"/>
      <c r="BQ38" s="23"/>
      <c r="BS38" s="23"/>
      <c r="BU38" s="23"/>
      <c r="BW38" s="23"/>
      <c r="BY38" s="23"/>
      <c r="CA38" s="23"/>
      <c r="CC38" s="23"/>
      <c r="CE38" s="23"/>
      <c r="CG38" s="23"/>
      <c r="CI38" s="23"/>
      <c r="CK38" s="23"/>
      <c r="CM38" s="23"/>
      <c r="CO38" s="23"/>
      <c r="CQ38" s="23"/>
      <c r="CS38" s="23"/>
      <c r="CU38" s="23"/>
      <c r="CW38" s="23"/>
    </row>
    <row r="39" spans="2:101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</row>
    <row r="40" spans="2:101" x14ac:dyDescent="0.2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</row>
    <row r="41" spans="2:101" x14ac:dyDescent="0.2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</row>
    <row r="42" spans="2:101" x14ac:dyDescent="0.2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</row>
    <row r="43" spans="2:101" x14ac:dyDescent="0.2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</row>
    <row r="44" spans="2:101" x14ac:dyDescent="0.2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</row>
    <row r="45" spans="2:101" x14ac:dyDescent="0.2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</row>
    <row r="46" spans="2:101" x14ac:dyDescent="0.2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</row>
    <row r="47" spans="2:101" x14ac:dyDescent="0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</row>
    <row r="48" spans="2:101" x14ac:dyDescent="0.2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</row>
    <row r="49" spans="2:58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</row>
    <row r="50" spans="2:58" x14ac:dyDescent="0.2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</row>
    <row r="51" spans="2:58" x14ac:dyDescent="0.2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</row>
    <row r="52" spans="2:58" x14ac:dyDescent="0.2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</row>
    <row r="53" spans="2:58" x14ac:dyDescent="0.2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</row>
    <row r="54" spans="2:58" x14ac:dyDescent="0.2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</row>
    <row r="55" spans="2:58" x14ac:dyDescent="0.2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</row>
    <row r="56" spans="2:58" x14ac:dyDescent="0.2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</row>
    <row r="57" spans="2:58" x14ac:dyDescent="0.2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</row>
    <row r="58" spans="2:58" x14ac:dyDescent="0.2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</row>
    <row r="59" spans="2:58" x14ac:dyDescent="0.2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</row>
    <row r="60" spans="2:58" x14ac:dyDescent="0.2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</row>
    <row r="61" spans="2:58" x14ac:dyDescent="0.2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</row>
    <row r="62" spans="2:58" x14ac:dyDescent="0.2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</row>
    <row r="63" spans="2:58" x14ac:dyDescent="0.2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</row>
    <row r="64" spans="2:58" x14ac:dyDescent="0.2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</row>
    <row r="65" spans="2:58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</row>
    <row r="66" spans="2:58" x14ac:dyDescent="0.2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</row>
    <row r="67" spans="2:58" x14ac:dyDescent="0.2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</row>
    <row r="68" spans="2:58" x14ac:dyDescent="0.2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</row>
    <row r="69" spans="2:58" x14ac:dyDescent="0.2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</row>
    <row r="70" spans="2:58" x14ac:dyDescent="0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</row>
    <row r="71" spans="2:58" x14ac:dyDescent="0.2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</row>
    <row r="72" spans="2:58" x14ac:dyDescent="0.2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</row>
    <row r="73" spans="2:58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</row>
    <row r="74" spans="2:58" x14ac:dyDescent="0.2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</row>
    <row r="75" spans="2:58" x14ac:dyDescent="0.2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</row>
    <row r="76" spans="2:58" x14ac:dyDescent="0.2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</row>
    <row r="77" spans="2:58" x14ac:dyDescent="0.2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</row>
    <row r="78" spans="2:58" x14ac:dyDescent="0.2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</row>
    <row r="79" spans="2:58" x14ac:dyDescent="0.2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</row>
    <row r="80" spans="2:58" x14ac:dyDescent="0.2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</row>
    <row r="81" spans="2:58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</row>
    <row r="82" spans="2:58" x14ac:dyDescent="0.2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</row>
    <row r="83" spans="2:58" x14ac:dyDescent="0.2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</row>
    <row r="84" spans="2:58" x14ac:dyDescent="0.2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</row>
    <row r="85" spans="2:58" x14ac:dyDescent="0.2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</row>
    <row r="86" spans="2:58" x14ac:dyDescent="0.2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</row>
    <row r="87" spans="2:58" x14ac:dyDescent="0.2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</row>
    <row r="88" spans="2:58" x14ac:dyDescent="0.2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</row>
    <row r="89" spans="2:58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</row>
    <row r="90" spans="2:58" x14ac:dyDescent="0.2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</row>
    <row r="91" spans="2:58" x14ac:dyDescent="0.2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</row>
    <row r="92" spans="2:58" x14ac:dyDescent="0.2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</row>
    <row r="93" spans="2:58" x14ac:dyDescent="0.2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</row>
    <row r="94" spans="2:58" x14ac:dyDescent="0.2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</row>
    <row r="95" spans="2:58" x14ac:dyDescent="0.2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</row>
    <row r="96" spans="2:58" x14ac:dyDescent="0.2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</row>
    <row r="97" spans="2:58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</row>
    <row r="98" spans="2:58" x14ac:dyDescent="0.2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</row>
    <row r="99" spans="2:58" x14ac:dyDescent="0.2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</row>
    <row r="100" spans="2:58" x14ac:dyDescent="0.2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</row>
    <row r="101" spans="2:58" x14ac:dyDescent="0.2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</row>
    <row r="102" spans="2:58" x14ac:dyDescent="0.2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</row>
    <row r="103" spans="2:58" x14ac:dyDescent="0.2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</row>
    <row r="104" spans="2:58" x14ac:dyDescent="0.2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</row>
    <row r="105" spans="2:58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</row>
    <row r="106" spans="2:58" x14ac:dyDescent="0.2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</row>
    <row r="107" spans="2:58" x14ac:dyDescent="0.2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</row>
    <row r="108" spans="2:58" x14ac:dyDescent="0.2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</row>
    <row r="109" spans="2:58" x14ac:dyDescent="0.2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</row>
    <row r="110" spans="2:58" x14ac:dyDescent="0.2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</row>
    <row r="111" spans="2:58" x14ac:dyDescent="0.2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</row>
    <row r="112" spans="2:58" x14ac:dyDescent="0.2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</row>
    <row r="113" spans="2:58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</row>
    <row r="114" spans="2:58" x14ac:dyDescent="0.2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</row>
    <row r="115" spans="2:58" x14ac:dyDescent="0.2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</row>
    <row r="116" spans="2:58" x14ac:dyDescent="0.2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</row>
    <row r="117" spans="2:58" x14ac:dyDescent="0.2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</row>
    <row r="118" spans="2:58" x14ac:dyDescent="0.2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</row>
    <row r="119" spans="2:58" x14ac:dyDescent="0.2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</row>
    <row r="120" spans="2:58" x14ac:dyDescent="0.2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</row>
    <row r="121" spans="2:58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</row>
    <row r="122" spans="2:58" x14ac:dyDescent="0.2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</row>
    <row r="123" spans="2:58" x14ac:dyDescent="0.2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</row>
    <row r="124" spans="2:58" x14ac:dyDescent="0.2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</row>
    <row r="125" spans="2:58" x14ac:dyDescent="0.2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</row>
    <row r="126" spans="2:58" x14ac:dyDescent="0.2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</row>
    <row r="127" spans="2:58" x14ac:dyDescent="0.2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</row>
    <row r="128" spans="2:58" x14ac:dyDescent="0.2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</row>
    <row r="129" spans="2:58" x14ac:dyDescent="0.2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</row>
    <row r="130" spans="2:58" x14ac:dyDescent="0.2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</row>
    <row r="131" spans="2:58" x14ac:dyDescent="0.2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</row>
    <row r="132" spans="2:58" x14ac:dyDescent="0.2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</row>
    <row r="133" spans="2:58" x14ac:dyDescent="0.2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</row>
    <row r="134" spans="2:58" x14ac:dyDescent="0.2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</row>
    <row r="135" spans="2:58" x14ac:dyDescent="0.2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</row>
    <row r="136" spans="2:58" x14ac:dyDescent="0.2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</row>
    <row r="137" spans="2:58" x14ac:dyDescent="0.2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</row>
    <row r="138" spans="2:58" x14ac:dyDescent="0.2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</row>
    <row r="139" spans="2:58" x14ac:dyDescent="0.2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</row>
    <row r="140" spans="2:58" x14ac:dyDescent="0.2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</row>
    <row r="141" spans="2:58" x14ac:dyDescent="0.2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</row>
    <row r="142" spans="2:58" x14ac:dyDescent="0.2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</row>
    <row r="143" spans="2:58" x14ac:dyDescent="0.2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</row>
    <row r="144" spans="2:58" x14ac:dyDescent="0.2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</row>
    <row r="145" spans="2:58" x14ac:dyDescent="0.2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</row>
    <row r="146" spans="2:58" x14ac:dyDescent="0.2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</row>
    <row r="147" spans="2:58" x14ac:dyDescent="0.2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</row>
    <row r="148" spans="2:58" x14ac:dyDescent="0.2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</row>
    <row r="149" spans="2:58" x14ac:dyDescent="0.2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</row>
    <row r="150" spans="2:58" x14ac:dyDescent="0.2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</row>
    <row r="151" spans="2:58" x14ac:dyDescent="0.2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</row>
    <row r="152" spans="2:58" x14ac:dyDescent="0.2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</row>
    <row r="153" spans="2:58" x14ac:dyDescent="0.2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</row>
    <row r="154" spans="2:58" x14ac:dyDescent="0.2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</row>
    <row r="155" spans="2:58" x14ac:dyDescent="0.2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</row>
    <row r="156" spans="2:58" x14ac:dyDescent="0.2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</row>
    <row r="157" spans="2:58" x14ac:dyDescent="0.2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</row>
    <row r="158" spans="2:58" x14ac:dyDescent="0.2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</row>
    <row r="159" spans="2:58" x14ac:dyDescent="0.2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</row>
    <row r="160" spans="2:58" x14ac:dyDescent="0.2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</row>
    <row r="161" spans="2:58" x14ac:dyDescent="0.2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</row>
    <row r="162" spans="2:58" x14ac:dyDescent="0.2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</row>
    <row r="163" spans="2:58" x14ac:dyDescent="0.2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</row>
    <row r="164" spans="2:58" x14ac:dyDescent="0.2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</row>
    <row r="165" spans="2:58" x14ac:dyDescent="0.2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</row>
    <row r="166" spans="2:58" x14ac:dyDescent="0.2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</row>
    <row r="167" spans="2:58" x14ac:dyDescent="0.2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</row>
    <row r="168" spans="2:58" x14ac:dyDescent="0.2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</row>
    <row r="169" spans="2:58" x14ac:dyDescent="0.2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</row>
    <row r="170" spans="2:58" x14ac:dyDescent="0.2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</row>
    <row r="171" spans="2:58" x14ac:dyDescent="0.2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</row>
    <row r="172" spans="2:58" x14ac:dyDescent="0.2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</row>
    <row r="173" spans="2:58" x14ac:dyDescent="0.2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</row>
    <row r="174" spans="2:58" x14ac:dyDescent="0.2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</row>
    <row r="175" spans="2:58" x14ac:dyDescent="0.2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</row>
    <row r="176" spans="2:58" x14ac:dyDescent="0.2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</row>
    <row r="177" spans="2:58" x14ac:dyDescent="0.2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</row>
    <row r="178" spans="2:58" x14ac:dyDescent="0.2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</row>
    <row r="179" spans="2:58" x14ac:dyDescent="0.2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</row>
    <row r="180" spans="2:58" x14ac:dyDescent="0.2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</row>
    <row r="181" spans="2:58" x14ac:dyDescent="0.2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</row>
    <row r="182" spans="2:58" x14ac:dyDescent="0.2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</row>
    <row r="183" spans="2:58" x14ac:dyDescent="0.2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</row>
    <row r="184" spans="2:58" x14ac:dyDescent="0.2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</row>
    <row r="185" spans="2:58" x14ac:dyDescent="0.2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</row>
    <row r="186" spans="2:58" x14ac:dyDescent="0.2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</row>
    <row r="187" spans="2:58" x14ac:dyDescent="0.2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</row>
    <row r="188" spans="2:58" x14ac:dyDescent="0.2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</row>
    <row r="189" spans="2:58" x14ac:dyDescent="0.2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</row>
  </sheetData>
  <sortState ref="A5:BV35">
    <sortCondition ref="A5"/>
  </sortState>
  <mergeCells count="131">
    <mergeCell ref="FX3:FY3"/>
    <mergeCell ref="FZ3:GA3"/>
    <mergeCell ref="EZ4:FA4"/>
    <mergeCell ref="FB4:FC4"/>
    <mergeCell ref="FD4:FE4"/>
    <mergeCell ref="FF4:FG4"/>
    <mergeCell ref="FX4:FY4"/>
    <mergeCell ref="FZ4:GA4"/>
    <mergeCell ref="FN4:FO4"/>
    <mergeCell ref="FP4:FQ4"/>
    <mergeCell ref="FR4:FS4"/>
    <mergeCell ref="FT4:FU4"/>
    <mergeCell ref="FV4:FW4"/>
    <mergeCell ref="FH4:FI4"/>
    <mergeCell ref="FJ4:FK4"/>
    <mergeCell ref="FL4:FM4"/>
    <mergeCell ref="EV4:EW4"/>
    <mergeCell ref="EX4:EY4"/>
    <mergeCell ref="EE4:EF4"/>
    <mergeCell ref="EG4:EH4"/>
    <mergeCell ref="EI4:EJ4"/>
    <mergeCell ref="EK4:EL4"/>
    <mergeCell ref="EP2:GA2"/>
    <mergeCell ref="EP3:EQ3"/>
    <mergeCell ref="ER3:ES3"/>
    <mergeCell ref="ET3:EU3"/>
    <mergeCell ref="EV3:EW3"/>
    <mergeCell ref="EX3:EY3"/>
    <mergeCell ref="EZ3:FA3"/>
    <mergeCell ref="FB3:FC3"/>
    <mergeCell ref="FD3:FE3"/>
    <mergeCell ref="FF3:FG3"/>
    <mergeCell ref="FH3:FI3"/>
    <mergeCell ref="FJ3:FK3"/>
    <mergeCell ref="FL3:FM3"/>
    <mergeCell ref="FN3:FO3"/>
    <mergeCell ref="FP3:FQ3"/>
    <mergeCell ref="FR3:FS3"/>
    <mergeCell ref="FT3:FU3"/>
    <mergeCell ref="FV3:FW3"/>
    <mergeCell ref="DM3:DN3"/>
    <mergeCell ref="DO3:DP3"/>
    <mergeCell ref="DQ3:DR3"/>
    <mergeCell ref="DS3:DT3"/>
    <mergeCell ref="DU3:DV3"/>
    <mergeCell ref="DW3:DX3"/>
    <mergeCell ref="EP4:EQ4"/>
    <mergeCell ref="ER4:ES4"/>
    <mergeCell ref="ET4:EU4"/>
    <mergeCell ref="DS4:DT4"/>
    <mergeCell ref="EA3:EB3"/>
    <mergeCell ref="DA4:DB4"/>
    <mergeCell ref="DC4:DD4"/>
    <mergeCell ref="DE4:DF4"/>
    <mergeCell ref="DG4:DH4"/>
    <mergeCell ref="DI4:DJ4"/>
    <mergeCell ref="EM2:EM3"/>
    <mergeCell ref="DU4:DV4"/>
    <mergeCell ref="DW4:DX4"/>
    <mergeCell ref="DY4:DZ4"/>
    <mergeCell ref="EA4:EB4"/>
    <mergeCell ref="EC4:ED4"/>
    <mergeCell ref="EC3:ED3"/>
    <mergeCell ref="EE3:EF3"/>
    <mergeCell ref="EG3:EH3"/>
    <mergeCell ref="EI3:EJ3"/>
    <mergeCell ref="EK3:EL3"/>
    <mergeCell ref="DA2:EL2"/>
    <mergeCell ref="DA3:DB3"/>
    <mergeCell ref="DC3:DD3"/>
    <mergeCell ref="DE3:DF3"/>
    <mergeCell ref="DG3:DH3"/>
    <mergeCell ref="DI3:DJ3"/>
    <mergeCell ref="DK3:DL3"/>
    <mergeCell ref="DY3:DZ3"/>
    <mergeCell ref="CH4:CI4"/>
    <mergeCell ref="CJ4:CK4"/>
    <mergeCell ref="CL3:CM3"/>
    <mergeCell ref="CL4:CM4"/>
    <mergeCell ref="CN3:CO3"/>
    <mergeCell ref="CN4:CO4"/>
    <mergeCell ref="CX2:CX3"/>
    <mergeCell ref="CP4:CQ4"/>
    <mergeCell ref="CR3:CS3"/>
    <mergeCell ref="CR4:CS4"/>
    <mergeCell ref="CV3:CW3"/>
    <mergeCell ref="CV4:CW4"/>
    <mergeCell ref="CT3:CU3"/>
    <mergeCell ref="CT4:CU4"/>
    <mergeCell ref="CP3:CQ3"/>
    <mergeCell ref="CJ3:CK3"/>
    <mergeCell ref="DK4:DL4"/>
    <mergeCell ref="DM4:DN4"/>
    <mergeCell ref="DO4:DP4"/>
    <mergeCell ref="DQ4:DR4"/>
    <mergeCell ref="BN4:BO4"/>
    <mergeCell ref="BL3:BM3"/>
    <mergeCell ref="BL4:BM4"/>
    <mergeCell ref="BP3:BQ3"/>
    <mergeCell ref="BP4:BQ4"/>
    <mergeCell ref="BR4:BS4"/>
    <mergeCell ref="BT3:BU3"/>
    <mergeCell ref="BT4:BU4"/>
    <mergeCell ref="BV3:BW3"/>
    <mergeCell ref="BV4:BW4"/>
    <mergeCell ref="BR3:BS3"/>
    <mergeCell ref="BX4:BY4"/>
    <mergeCell ref="BZ3:CA3"/>
    <mergeCell ref="BZ4:CA4"/>
    <mergeCell ref="CB3:CC3"/>
    <mergeCell ref="CB4:CC4"/>
    <mergeCell ref="CD4:CE4"/>
    <mergeCell ref="CF3:CG3"/>
    <mergeCell ref="CF4:CG4"/>
    <mergeCell ref="CH3:CI3"/>
    <mergeCell ref="BA2:BF2"/>
    <mergeCell ref="BG2:BG3"/>
    <mergeCell ref="BI2:BI3"/>
    <mergeCell ref="BL2:CW2"/>
    <mergeCell ref="BN3:BO3"/>
    <mergeCell ref="CD3:CE3"/>
    <mergeCell ref="BX3:BY3"/>
    <mergeCell ref="A2:A3"/>
    <mergeCell ref="G2:K2"/>
    <mergeCell ref="W2:AB2"/>
    <mergeCell ref="AC2:AH2"/>
    <mergeCell ref="AI2:AO2"/>
    <mergeCell ref="R2:V2"/>
    <mergeCell ref="AP2:AT2"/>
    <mergeCell ref="AU2:AZ2"/>
    <mergeCell ref="B2:F2"/>
  </mergeCells>
  <printOptions horizontalCentered="1"/>
  <pageMargins left="0" right="0" top="0" bottom="0" header="0.31496062992125984" footer="0.31496062992125984"/>
  <pageSetup paperSize="9" scale="57" fitToWidth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1,2 неделя</vt:lpstr>
      <vt:lpstr>Лист2</vt:lpstr>
      <vt:lpstr>Лист3</vt:lpstr>
    </vt:vector>
  </TitlesOfParts>
  <Company>РОНО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Econom3</dc:creator>
  <cp:lastModifiedBy>LOPINA</cp:lastModifiedBy>
  <cp:lastPrinted>2021-12-22T06:47:12Z</cp:lastPrinted>
  <dcterms:created xsi:type="dcterms:W3CDTF">2021-11-25T08:31:40Z</dcterms:created>
  <dcterms:modified xsi:type="dcterms:W3CDTF">2022-07-25T04:48:13Z</dcterms:modified>
</cp:coreProperties>
</file>